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156" documentId="8_{1FBC83C4-C68F-403A-8BAD-2792853896D5}" xr6:coauthVersionLast="46" xr6:coauthVersionMax="46" xr10:uidLastSave="{35B359E7-3FFE-4C71-9FEE-BB4B9347CD17}"/>
  <bookViews>
    <workbookView xWindow="-120" yWindow="-16320" windowWidth="29040" windowHeight="15840" tabRatio="899" xr2:uid="{00000000-000D-0000-FFFF-FFFF00000000}"/>
  </bookViews>
  <sheets>
    <sheet name="TERRITOIRES" sheetId="3" r:id="rId1"/>
    <sheet name="ALTERNATIVE INTERNATIONALE" sheetId="6" r:id="rId2"/>
    <sheet name="NATIONAL gaz haut" sheetId="4" r:id="rId3"/>
    <sheet name="NATIONAL gaz bas" sheetId="5" r:id="rId4"/>
    <sheet name="Demande de pointe" sheetId="7" r:id="rId5"/>
  </sheets>
  <externalReferences>
    <externalReference r:id="rId6"/>
    <externalReference r:id="rId7"/>
  </externalReferences>
  <definedNames>
    <definedName name="capa_cogé_2019">[1]Hypothèses!$B$3</definedName>
    <definedName name="Impact_volume_PACh">[1]Hypothèses!$B$21</definedName>
    <definedName name="Nb_jours_par_an_mobilité">[2]Hypothèses!$B$15</definedName>
    <definedName name="ratio_cogé_GRT">[1]Hypothèses!$B$12</definedName>
    <definedName name="ratio_décroissance_capa_cogé">[1]Hypothèses!$B$6</definedName>
    <definedName name="ratio_mobi_GRT">[1]Hypothèses!$B$15</definedName>
    <definedName name="rendement_cogé">[1]Hypothèses!$B$9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6" l="1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B24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H7" i="7" l="1"/>
  <c r="D7" i="7"/>
  <c r="C7" i="7"/>
  <c r="B14" i="6" l="1"/>
  <c r="H22" i="6"/>
  <c r="E22" i="6"/>
  <c r="D22" i="6"/>
  <c r="C22" i="6"/>
  <c r="J22" i="6" l="1"/>
  <c r="K22" i="6"/>
  <c r="L22" i="6"/>
  <c r="B22" i="6"/>
  <c r="M22" i="6"/>
  <c r="P22" i="6"/>
  <c r="F22" i="6"/>
  <c r="N22" i="6"/>
  <c r="G22" i="6"/>
  <c r="O22" i="6"/>
  <c r="I22" i="6"/>
  <c r="Q22" i="6"/>
  <c r="Q14" i="5" l="1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Q8" i="5"/>
  <c r="Q22" i="5" s="1"/>
  <c r="P8" i="5"/>
  <c r="O8" i="5"/>
  <c r="N8" i="5"/>
  <c r="M8" i="5"/>
  <c r="L8" i="5"/>
  <c r="L22" i="5" s="1"/>
  <c r="K8" i="5"/>
  <c r="K22" i="5" s="1"/>
  <c r="J8" i="5"/>
  <c r="I8" i="5"/>
  <c r="H8" i="5"/>
  <c r="G8" i="5"/>
  <c r="F8" i="5"/>
  <c r="E8" i="5"/>
  <c r="D8" i="5"/>
  <c r="C8" i="5"/>
  <c r="B8" i="5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Q8" i="4"/>
  <c r="Q22" i="4" s="1"/>
  <c r="P8" i="4"/>
  <c r="P22" i="4" s="1"/>
  <c r="O8" i="4"/>
  <c r="O22" i="4" s="1"/>
  <c r="N8" i="4"/>
  <c r="N22" i="4" s="1"/>
  <c r="M8" i="4"/>
  <c r="M22" i="4" s="1"/>
  <c r="L8" i="4"/>
  <c r="L22" i="4" s="1"/>
  <c r="K8" i="4"/>
  <c r="K22" i="4" s="1"/>
  <c r="J8" i="4"/>
  <c r="J22" i="4" s="1"/>
  <c r="I8" i="4"/>
  <c r="I22" i="4" s="1"/>
  <c r="H8" i="4"/>
  <c r="H22" i="4" s="1"/>
  <c r="G8" i="4"/>
  <c r="G22" i="4" s="1"/>
  <c r="F8" i="4"/>
  <c r="F22" i="4" s="1"/>
  <c r="E8" i="4"/>
  <c r="E22" i="4" s="1"/>
  <c r="D8" i="4"/>
  <c r="D22" i="4" s="1"/>
  <c r="C8" i="4"/>
  <c r="C22" i="4" s="1"/>
  <c r="B8" i="4"/>
  <c r="B22" i="4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B14" i="3"/>
  <c r="C8" i="3"/>
  <c r="C22" i="3" s="1"/>
  <c r="D8" i="3"/>
  <c r="D22" i="3" s="1"/>
  <c r="E8" i="3"/>
  <c r="E22" i="3" s="1"/>
  <c r="F8" i="3"/>
  <c r="F22" i="3" s="1"/>
  <c r="G8" i="3"/>
  <c r="H8" i="3"/>
  <c r="H22" i="3" s="1"/>
  <c r="I8" i="3"/>
  <c r="I22" i="3" s="1"/>
  <c r="J8" i="3"/>
  <c r="J22" i="3" s="1"/>
  <c r="K8" i="3"/>
  <c r="K22" i="3" s="1"/>
  <c r="L8" i="3"/>
  <c r="L22" i="3" s="1"/>
  <c r="M8" i="3"/>
  <c r="M22" i="3" s="1"/>
  <c r="N8" i="3"/>
  <c r="N22" i="3" s="1"/>
  <c r="O8" i="3"/>
  <c r="O22" i="3" s="1"/>
  <c r="P8" i="3"/>
  <c r="P22" i="3" s="1"/>
  <c r="Q8" i="3"/>
  <c r="Q22" i="3" s="1"/>
  <c r="B8" i="3"/>
  <c r="B22" i="3" s="1"/>
  <c r="H24" i="5" l="1"/>
  <c r="H22" i="5"/>
  <c r="P24" i="5"/>
  <c r="P22" i="5"/>
  <c r="I24" i="5"/>
  <c r="I22" i="5"/>
  <c r="J24" i="5"/>
  <c r="J22" i="5"/>
  <c r="O24" i="5"/>
  <c r="O22" i="5"/>
  <c r="M24" i="5"/>
  <c r="M22" i="5"/>
  <c r="N24" i="5"/>
  <c r="N22" i="5"/>
  <c r="C24" i="5"/>
  <c r="C22" i="5"/>
  <c r="F24" i="5"/>
  <c r="F22" i="5"/>
  <c r="B24" i="5"/>
  <c r="B22" i="5"/>
  <c r="D24" i="5"/>
  <c r="D22" i="5"/>
  <c r="E24" i="5"/>
  <c r="E22" i="5"/>
  <c r="G24" i="5"/>
  <c r="G22" i="5"/>
  <c r="G22" i="3"/>
  <c r="B24" i="4"/>
  <c r="E24" i="4"/>
  <c r="F24" i="4"/>
  <c r="D24" i="4"/>
  <c r="C24" i="4"/>
  <c r="K24" i="5"/>
  <c r="Q24" i="5"/>
  <c r="L24" i="5"/>
  <c r="N24" i="4"/>
  <c r="G24" i="4"/>
  <c r="O24" i="4"/>
  <c r="P24" i="4"/>
  <c r="I24" i="4"/>
  <c r="Q24" i="4"/>
  <c r="K24" i="4"/>
  <c r="L24" i="4"/>
  <c r="M24" i="4"/>
  <c r="H24" i="4"/>
  <c r="J24" i="4"/>
</calcChain>
</file>

<file path=xl/sharedStrings.xml><?xml version="1.0" encoding="utf-8"?>
<sst xmlns="http://schemas.openxmlformats.org/spreadsheetml/2006/main" count="112" uniqueCount="30">
  <si>
    <t>Résidentiel</t>
  </si>
  <si>
    <t>Tertiaire</t>
  </si>
  <si>
    <t>Industrie</t>
  </si>
  <si>
    <t>Mobilité</t>
  </si>
  <si>
    <t>Agriculture</t>
  </si>
  <si>
    <t>Consommation de CH4 en TWh PCS</t>
  </si>
  <si>
    <t>PEC+ Cogé</t>
  </si>
  <si>
    <t>Total</t>
  </si>
  <si>
    <t>Consommation d'hydrogène renouvelable et bas-carbone en TWh PCS</t>
  </si>
  <si>
    <t>Injecté dans le réseau de CH4</t>
  </si>
  <si>
    <t>Production de gaz renouvelables et bas-carbone en TWh PCS</t>
  </si>
  <si>
    <t>Hydrogène</t>
  </si>
  <si>
    <t>Consommation de gaz naturel</t>
  </si>
  <si>
    <t>Consommation totale de gaz</t>
  </si>
  <si>
    <t>Pyrogazéification</t>
  </si>
  <si>
    <t>Gazéification hydrothermale</t>
  </si>
  <si>
    <t>Hydrogène renouvelable / bas-carbone</t>
  </si>
  <si>
    <t>Méthanisation</t>
  </si>
  <si>
    <t>NATIONAL gaz haut</t>
  </si>
  <si>
    <t>Sc TERRITOIRES</t>
  </si>
  <si>
    <t>Sc NATIONAL gaz bas</t>
  </si>
  <si>
    <t>Alternative Internationale</t>
  </si>
  <si>
    <t>Historique</t>
  </si>
  <si>
    <t>Périmètre France</t>
  </si>
  <si>
    <t>Périmètre GRTgaz</t>
  </si>
  <si>
    <t>Périmètre Teréga</t>
  </si>
  <si>
    <t>dont GRTgaz*</t>
  </si>
  <si>
    <t>dont Teréga*</t>
  </si>
  <si>
    <t>N.B. : Les scénarios ont été batis sur les derniers chiffres de consommation de 2019, les consommations 2020 connues ont été rajoutées à postériori</t>
  </si>
  <si>
    <t>* La ventilation par opérateur est faite sur la base de la répartition des volumes de 2019 sur laquelle les taux de croissance annuel moyen sont appliqués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</si>
</sst>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8" x14ac:knownFonts="1">
    <font>
      <sz val="11"/>
      <color theme="1"/>
      <name val="Calibri"/>
      <family val="2"/>
      <scheme val="minor"/>
    </font>
    <font>
      <b/>
      <sz val="11"/>
      <color rgb="FF4BA37A"/>
      <name val="Calibri"/>
      <family val="2"/>
      <scheme val="minor"/>
    </font>
    <font>
      <sz val="11"/>
      <color rgb="FF4BA37A"/>
      <name val="Calibri"/>
      <family val="2"/>
      <scheme val="minor"/>
    </font>
    <font>
      <b/>
      <sz val="11"/>
      <color rgb="FFB90747"/>
      <name val="Calibri"/>
      <family val="2"/>
      <scheme val="minor"/>
    </font>
    <font>
      <sz val="11"/>
      <color rgb="FFB90747"/>
      <name val="Calibri"/>
      <family val="2"/>
      <scheme val="minor"/>
    </font>
    <font>
      <b/>
      <sz val="11"/>
      <color rgb="FF6E2382"/>
      <name val="Calibri"/>
      <family val="2"/>
      <scheme val="minor"/>
    </font>
    <font>
      <sz val="11"/>
      <color rgb="FF6E238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4BA37A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i/>
      <sz val="11"/>
      <color rgb="FFB90747"/>
      <name val="Calibri"/>
      <family val="2"/>
      <scheme val="minor"/>
    </font>
    <font>
      <i/>
      <sz val="11"/>
      <color rgb="FF6E238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90747"/>
        <bgColor indexed="64"/>
      </patternFill>
    </fill>
    <fill>
      <patternFill patternType="solid">
        <fgColor rgb="FF4BA37A"/>
        <bgColor indexed="64"/>
      </patternFill>
    </fill>
    <fill>
      <patternFill patternType="solid">
        <fgColor rgb="FF6E23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3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Fill="1" applyBorder="1" applyAlignment="1">
      <alignment horizont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10" fillId="2" borderId="0" xfId="0" applyFont="1" applyFill="1" applyAlignment="1">
      <alignment horizontal="center"/>
    </xf>
    <xf numFmtId="3" fontId="0" fillId="0" borderId="1" xfId="0" applyNumberFormat="1" applyBorder="1"/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1" xfId="0" applyBorder="1"/>
    <xf numFmtId="1" fontId="11" fillId="6" borderId="1" xfId="0" applyNumberFormat="1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12" fillId="6" borderId="1" xfId="0" applyNumberFormat="1" applyFont="1" applyFill="1" applyBorder="1" applyAlignment="1">
      <alignment horizontal="center"/>
    </xf>
    <xf numFmtId="1" fontId="12" fillId="8" borderId="1" xfId="0" applyNumberFormat="1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13" fillId="7" borderId="0" xfId="0" applyFont="1" applyFill="1"/>
    <xf numFmtId="0" fontId="9" fillId="9" borderId="0" xfId="0" applyFont="1" applyFill="1" applyAlignment="1">
      <alignment horizontal="center"/>
    </xf>
    <xf numFmtId="0" fontId="13" fillId="9" borderId="0" xfId="0" applyFont="1" applyFill="1"/>
    <xf numFmtId="0" fontId="13" fillId="10" borderId="0" xfId="0" applyFont="1" applyFill="1"/>
    <xf numFmtId="0" fontId="9" fillId="10" borderId="1" xfId="0" applyFont="1" applyFill="1" applyBorder="1" applyAlignment="1">
      <alignment horizontal="center"/>
    </xf>
    <xf numFmtId="3" fontId="0" fillId="11" borderId="1" xfId="0" applyNumberFormat="1" applyFill="1" applyBorder="1"/>
    <xf numFmtId="3" fontId="0" fillId="0" borderId="0" xfId="0" applyNumberFormat="1"/>
    <xf numFmtId="1" fontId="0" fillId="0" borderId="0" xfId="0" applyNumberFormat="1"/>
    <xf numFmtId="0" fontId="14" fillId="0" borderId="1" xfId="0" applyFont="1" applyFill="1" applyBorder="1" applyAlignment="1">
      <alignment horizontal="left" indent="1"/>
    </xf>
    <xf numFmtId="0" fontId="15" fillId="0" borderId="1" xfId="0" applyFont="1" applyFill="1" applyBorder="1" applyAlignment="1">
      <alignment horizontal="left" indent="1"/>
    </xf>
    <xf numFmtId="3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0" fontId="14" fillId="0" borderId="0" xfId="0" applyFont="1"/>
    <xf numFmtId="164" fontId="0" fillId="0" borderId="0" xfId="0" applyNumberFormat="1"/>
    <xf numFmtId="0" fontId="15" fillId="0" borderId="0" xfId="0" applyFont="1"/>
    <xf numFmtId="0" fontId="16" fillId="0" borderId="1" xfId="0" applyFont="1" applyFill="1" applyBorder="1" applyAlignment="1">
      <alignment horizontal="left" indent="1"/>
    </xf>
    <xf numFmtId="3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1" xfId="0" applyFont="1" applyFill="1" applyBorder="1" applyAlignment="1">
      <alignment horizontal="left" indent="1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E2382"/>
      <color rgb="FFB90747"/>
      <color rgb="FF4BA37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Evolution</a:t>
            </a:r>
            <a:r>
              <a:rPr lang="fr-FR" b="1" baseline="0"/>
              <a:t> de la demande de pointe à 2030 -  Périmètre FRANCE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4418474513244298E-2"/>
          <c:y val="0.14054474708171205"/>
          <c:w val="0.91540729348308769"/>
          <c:h val="0.65633481575408492"/>
        </c:manualLayout>
      </c:layout>
      <c:lineChart>
        <c:grouping val="standard"/>
        <c:varyColors val="0"/>
        <c:ser>
          <c:idx val="0"/>
          <c:order val="0"/>
          <c:tx>
            <c:strRef>
              <c:f>'Demande de pointe'!$B$2</c:f>
              <c:strCache>
                <c:ptCount val="1"/>
                <c:pt idx="0">
                  <c:v>NATIONAL gaz haut</c:v>
                </c:pt>
              </c:strCache>
            </c:strRef>
          </c:tx>
          <c:spPr>
            <a:ln w="28575" cap="rnd">
              <a:solidFill>
                <a:srgbClr val="B90747"/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layout>
                <c:manualLayout>
                  <c:x val="-7.6068589997625334E-3"/>
                  <c:y val="3.84518972730266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B90747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D1-4CA3-937F-EF5AC5B13D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B90747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'Demande de pointe'!$C$1:$R$1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'Demande de pointe'!$C$2:$R$2</c:f>
              <c:numCache>
                <c:formatCode>#,##0</c:formatCode>
                <c:ptCount val="16"/>
                <c:pt idx="0">
                  <c:v>4290.8914605784203</c:v>
                </c:pt>
                <c:pt idx="1">
                  <c:v>4263.9083604158768</c:v>
                </c:pt>
                <c:pt idx="2">
                  <c:v>4260.6901100000005</c:v>
                </c:pt>
                <c:pt idx="3">
                  <c:v>4163.7547334540068</c:v>
                </c:pt>
                <c:pt idx="4">
                  <c:v>4143.7387099999996</c:v>
                </c:pt>
                <c:pt idx="5">
                  <c:v>4145.77963</c:v>
                </c:pt>
                <c:pt idx="6">
                  <c:v>4203.8415409999998</c:v>
                </c:pt>
                <c:pt idx="7">
                  <c:v>4257.0117110000001</c:v>
                </c:pt>
                <c:pt idx="8">
                  <c:v>4152.9423109316922</c:v>
                </c:pt>
                <c:pt idx="9">
                  <c:v>4049.0653495055203</c:v>
                </c:pt>
                <c:pt idx="10">
                  <c:v>3945.3761222537951</c:v>
                </c:pt>
                <c:pt idx="11">
                  <c:v>3841.8700397170019</c:v>
                </c:pt>
                <c:pt idx="12">
                  <c:v>3738.5426246322377</c:v>
                </c:pt>
                <c:pt idx="13">
                  <c:v>3635.3895091903892</c:v>
                </c:pt>
                <c:pt idx="14">
                  <c:v>3532.4064323603629</c:v>
                </c:pt>
                <c:pt idx="15">
                  <c:v>3429.589237278723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1-4CA3-937F-EF5AC5B13DBE}"/>
            </c:ext>
          </c:extLst>
        </c:ser>
        <c:ser>
          <c:idx val="1"/>
          <c:order val="1"/>
          <c:tx>
            <c:strRef>
              <c:f>'Demande de pointe'!$B$3</c:f>
              <c:strCache>
                <c:ptCount val="1"/>
                <c:pt idx="0">
                  <c:v>Sc TERRITOIRES</c:v>
                </c:pt>
              </c:strCache>
            </c:strRef>
          </c:tx>
          <c:spPr>
            <a:ln w="28575" cap="rnd">
              <a:solidFill>
                <a:srgbClr val="4BA37A"/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layout>
                <c:manualLayout>
                  <c:x val="-1.0618373527822661E-2"/>
                  <c:y val="-2.283652670399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D1-4CA3-937F-EF5AC5B13D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4BA37A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'Demande de pointe'!$C$1:$R$1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'Demande de pointe'!$C$3:$R$3</c:f>
              <c:numCache>
                <c:formatCode>#,##0</c:formatCode>
                <c:ptCount val="16"/>
                <c:pt idx="0">
                  <c:v>4290.8914605784203</c:v>
                </c:pt>
                <c:pt idx="1">
                  <c:v>4263.9083604158768</c:v>
                </c:pt>
                <c:pt idx="2">
                  <c:v>4260.6901100000005</c:v>
                </c:pt>
                <c:pt idx="3">
                  <c:v>4163.7547334540068</c:v>
                </c:pt>
                <c:pt idx="4">
                  <c:v>4143.7387099999996</c:v>
                </c:pt>
                <c:pt idx="5">
                  <c:v>4145.77963</c:v>
                </c:pt>
                <c:pt idx="6">
                  <c:v>4203.8415409999998</c:v>
                </c:pt>
                <c:pt idx="7">
                  <c:v>4257.0117110000001</c:v>
                </c:pt>
                <c:pt idx="8">
                  <c:v>4165.4004679921381</c:v>
                </c:pt>
                <c:pt idx="9">
                  <c:v>4073.9383476757307</c:v>
                </c:pt>
                <c:pt idx="10">
                  <c:v>3982.6221409181649</c:v>
                </c:pt>
                <c:pt idx="11">
                  <c:v>3891.4487076476225</c:v>
                </c:pt>
                <c:pt idx="12">
                  <c:v>3800.4149753668908</c:v>
                </c:pt>
                <c:pt idx="13">
                  <c:v>3709.5179376991518</c:v>
                </c:pt>
                <c:pt idx="14">
                  <c:v>3618.7546529650635</c:v>
                </c:pt>
                <c:pt idx="15">
                  <c:v>3528.1222427904663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D1-4CA3-937F-EF5AC5B13DBE}"/>
            </c:ext>
          </c:extLst>
        </c:ser>
        <c:ser>
          <c:idx val="2"/>
          <c:order val="2"/>
          <c:tx>
            <c:strRef>
              <c:f>'Demande de pointe'!$B$4</c:f>
              <c:strCache>
                <c:ptCount val="1"/>
                <c:pt idx="0">
                  <c:v>Sc NATIONAL gaz bas</c:v>
                </c:pt>
              </c:strCache>
            </c:strRef>
          </c:tx>
          <c:spPr>
            <a:ln w="28575" cap="rnd">
              <a:solidFill>
                <a:srgbClr val="6E2382"/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layout>
                <c:manualLayout>
                  <c:x val="-1.0635125222586616E-2"/>
                  <c:y val="-2.6543602878598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D1-4CA3-937F-EF5AC5B13D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6E238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'Demande de pointe'!$C$1:$R$1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'Demande de pointe'!$C$4:$R$4</c:f>
              <c:numCache>
                <c:formatCode>#,##0</c:formatCode>
                <c:ptCount val="16"/>
                <c:pt idx="0">
                  <c:v>4290.8914605784203</c:v>
                </c:pt>
                <c:pt idx="1">
                  <c:v>4263.9083604158768</c:v>
                </c:pt>
                <c:pt idx="2">
                  <c:v>4260.6901100000005</c:v>
                </c:pt>
                <c:pt idx="3">
                  <c:v>4163.7547334540068</c:v>
                </c:pt>
                <c:pt idx="4">
                  <c:v>4143.7387099999996</c:v>
                </c:pt>
                <c:pt idx="5">
                  <c:v>4145.77963</c:v>
                </c:pt>
                <c:pt idx="6">
                  <c:v>4203.8415409999998</c:v>
                </c:pt>
                <c:pt idx="7">
                  <c:v>4257.0117110000001</c:v>
                </c:pt>
                <c:pt idx="8">
                  <c:v>4118.2142868943629</c:v>
                </c:pt>
                <c:pt idx="9">
                  <c:v>3979.7591644401609</c:v>
                </c:pt>
                <c:pt idx="10">
                  <c:v>3841.635183088466</c:v>
                </c:pt>
                <c:pt idx="11">
                  <c:v>3703.8315461736443</c:v>
                </c:pt>
                <c:pt idx="12">
                  <c:v>3566.3378090491487</c:v>
                </c:pt>
                <c:pt idx="13">
                  <c:v>3429.1438676101407</c:v>
                </c:pt>
                <c:pt idx="14">
                  <c:v>3292.2399471903232</c:v>
                </c:pt>
                <c:pt idx="15">
                  <c:v>3155.616591820783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D1-4CA3-937F-EF5AC5B13DBE}"/>
            </c:ext>
          </c:extLst>
        </c:ser>
        <c:ser>
          <c:idx val="3"/>
          <c:order val="3"/>
          <c:tx>
            <c:strRef>
              <c:f>'Demande de pointe'!$B$5</c:f>
              <c:strCache>
                <c:ptCount val="1"/>
                <c:pt idx="0">
                  <c:v>Alternative Internationale</c:v>
                </c:pt>
              </c:strCache>
            </c:strRef>
          </c:tx>
          <c:spPr>
            <a:ln w="28575" cap="rnd">
              <a:solidFill>
                <a:srgbClr val="ED8137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15"/>
              <c:layout>
                <c:manualLayout>
                  <c:x val="-1.2171267859966218E-2"/>
                  <c:y val="2.3859793854772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D1-4CA3-937F-EF5AC5B13D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'Demande de pointe'!$C$1:$R$1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'Demande de pointe'!$C$5:$R$5</c:f>
              <c:numCache>
                <c:formatCode>#,##0</c:formatCode>
                <c:ptCount val="16"/>
                <c:pt idx="0">
                  <c:v>4290.8914605784203</c:v>
                </c:pt>
                <c:pt idx="1">
                  <c:v>4263.9083604158768</c:v>
                </c:pt>
                <c:pt idx="2">
                  <c:v>4260.6901100000005</c:v>
                </c:pt>
                <c:pt idx="3">
                  <c:v>4163.7547334540068</c:v>
                </c:pt>
                <c:pt idx="4">
                  <c:v>4143.7387099999996</c:v>
                </c:pt>
                <c:pt idx="5">
                  <c:v>4145.77963</c:v>
                </c:pt>
                <c:pt idx="6">
                  <c:v>4203.8415409999998</c:v>
                </c:pt>
                <c:pt idx="7">
                  <c:v>4257.0117110000001</c:v>
                </c:pt>
                <c:pt idx="8">
                  <c:v>4231.9294997653315</c:v>
                </c:pt>
                <c:pt idx="9">
                  <c:v>4206.858466883763</c:v>
                </c:pt>
                <c:pt idx="10">
                  <c:v>4181.7985464927042</c:v>
                </c:pt>
                <c:pt idx="11">
                  <c:v>4156.7496731176279</c:v>
                </c:pt>
                <c:pt idx="12">
                  <c:v>4131.7117816697782</c:v>
                </c:pt>
                <c:pt idx="13">
                  <c:v>4106.6848074439049</c:v>
                </c:pt>
                <c:pt idx="14">
                  <c:v>4081.6686861159947</c:v>
                </c:pt>
                <c:pt idx="15">
                  <c:v>4056.6633537410321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0D1-4CA3-937F-EF5AC5B13DBE}"/>
            </c:ext>
          </c:extLst>
        </c:ser>
        <c:ser>
          <c:idx val="4"/>
          <c:order val="4"/>
          <c:tx>
            <c:strRef>
              <c:f>'Demande de pointe'!$B$7</c:f>
              <c:strCache>
                <c:ptCount val="1"/>
                <c:pt idx="0">
                  <c:v>Historique</c:v>
                </c:pt>
              </c:strCache>
            </c:strRef>
          </c:tx>
          <c:spPr>
            <a:ln w="38100" cap="rnd">
              <a:solidFill>
                <a:srgbClr val="E7E6E6">
                  <a:lumMod val="25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5126063828115844E-2"/>
                  <c:y val="-5.17444711338171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D1-4CA3-937F-EF5AC5B13D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'Demande de pointe'!$C$1:$R$1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'Demande de pointe'!$C$7:$R$7</c:f>
              <c:numCache>
                <c:formatCode>#,##0</c:formatCode>
                <c:ptCount val="16"/>
                <c:pt idx="0">
                  <c:v>4290.8914605784203</c:v>
                </c:pt>
                <c:pt idx="1">
                  <c:v>4263.9083604158768</c:v>
                </c:pt>
                <c:pt idx="2">
                  <c:v>4260.6901100000005</c:v>
                </c:pt>
                <c:pt idx="3">
                  <c:v>4163.7547334540068</c:v>
                </c:pt>
                <c:pt idx="4">
                  <c:v>4143.7387099999996</c:v>
                </c:pt>
                <c:pt idx="5">
                  <c:v>4145.77963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D1-4CA3-937F-EF5AC5B13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700856"/>
        <c:axId val="720709088"/>
      </c:lineChart>
      <c:catAx>
        <c:axId val="72070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0709088"/>
        <c:crosses val="autoZero"/>
        <c:auto val="1"/>
        <c:lblAlgn val="ctr"/>
        <c:lblOffset val="100"/>
        <c:noMultiLvlLbl val="0"/>
      </c:catAx>
      <c:valAx>
        <c:axId val="720709088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070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389739748855355E-2"/>
          <c:y val="0.86871960448993879"/>
          <c:w val="0.95124315105773061"/>
          <c:h val="0.13128039551006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9</xdr:row>
      <xdr:rowOff>66675</xdr:rowOff>
    </xdr:from>
    <xdr:to>
      <xdr:col>18</xdr:col>
      <xdr:colOff>0</xdr:colOff>
      <xdr:row>36</xdr:row>
      <xdr:rowOff>134471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582E2F-DFE9-4522-AE1C-FA1AE4A33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pitre%20III/Mise%20&#224;%20jour%20scn%20Alt%20Int/calcul_pointe_PPE_v4_PD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hapitre%20III/Mise%20&#224;%20jour%20scn%20Alt%20Int/m&#233;thodo_pointe_dg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jectoires Conso"/>
      <sheetName val="Hypothèses"/>
      <sheetName val="Données DC"/>
      <sheetName val="Calculs"/>
      <sheetName val="Périmètre France"/>
      <sheetName val="graphique GRTgaz"/>
      <sheetName val="graphique FRANCE"/>
      <sheetName val="cascade des impacts"/>
      <sheetName val="PEC"/>
      <sheetName val="cogé"/>
    </sheetNames>
    <sheetDataSet>
      <sheetData sheetId="0" refreshError="1"/>
      <sheetData sheetId="1">
        <row r="3">
          <cell r="B3">
            <v>4.72</v>
          </cell>
        </row>
        <row r="6">
          <cell r="B6">
            <v>0.80769230769230771</v>
          </cell>
        </row>
        <row r="9">
          <cell r="B9">
            <v>0.35</v>
          </cell>
        </row>
        <row r="12">
          <cell r="B12">
            <v>0.25</v>
          </cell>
        </row>
        <row r="15">
          <cell r="B15">
            <v>0.33333333333333331</v>
          </cell>
        </row>
        <row r="21">
          <cell r="B21">
            <v>0.2</v>
          </cell>
        </row>
      </sheetData>
      <sheetData sheetId="2" refreshError="1"/>
      <sheetData sheetId="3" refreshError="1"/>
      <sheetData sheetId="4">
        <row r="3">
          <cell r="F3">
            <v>4145.77963</v>
          </cell>
        </row>
      </sheetData>
      <sheetData sheetId="5" refreshError="1"/>
      <sheetData sheetId="6">
        <row r="1">
          <cell r="C1">
            <v>2015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2020"/>
      <sheetName val="Hypothèses"/>
      <sheetName val="Données DC"/>
      <sheetName val="Calculs"/>
      <sheetName val="Périmètre France"/>
      <sheetName val="comparaison 2019 2020"/>
      <sheetName val="PEC"/>
      <sheetName val="cogé"/>
      <sheetName val="cascade des impacts"/>
      <sheetName val="méthodo DGE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ersonnalisé 3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F79646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E14C-A1BD-411D-BB3B-2B4FD87A606B}">
  <dimension ref="A1:Q31"/>
  <sheetViews>
    <sheetView tabSelected="1" zoomScale="85" zoomScaleNormal="85" workbookViewId="0">
      <selection activeCell="A29" sqref="A29"/>
    </sheetView>
  </sheetViews>
  <sheetFormatPr baseColWidth="10" defaultRowHeight="14.4" x14ac:dyDescent="0.3"/>
  <cols>
    <col min="1" max="1" width="35.88671875" customWidth="1"/>
    <col min="2" max="17" width="7.88671875" customWidth="1"/>
  </cols>
  <sheetData>
    <row r="1" spans="1:17" ht="27.75" customHeight="1" x14ac:dyDescent="0.3">
      <c r="A1" s="6" t="s">
        <v>5</v>
      </c>
      <c r="B1" s="3">
        <v>2015</v>
      </c>
      <c r="C1" s="3">
        <v>2016</v>
      </c>
      <c r="D1" s="3">
        <v>2017</v>
      </c>
      <c r="E1" s="3">
        <v>2018</v>
      </c>
      <c r="F1" s="3">
        <v>2019</v>
      </c>
      <c r="G1" s="3">
        <v>2020</v>
      </c>
      <c r="H1" s="3">
        <v>2021</v>
      </c>
      <c r="I1" s="3">
        <v>2022</v>
      </c>
      <c r="J1" s="3">
        <v>2023</v>
      </c>
      <c r="K1" s="3">
        <v>2024</v>
      </c>
      <c r="L1" s="3">
        <v>2025</v>
      </c>
      <c r="M1" s="3">
        <v>2026</v>
      </c>
      <c r="N1" s="3">
        <v>2027</v>
      </c>
      <c r="O1" s="3">
        <v>2028</v>
      </c>
      <c r="P1" s="3">
        <v>2029</v>
      </c>
      <c r="Q1" s="3">
        <v>2030</v>
      </c>
    </row>
    <row r="2" spans="1:17" x14ac:dyDescent="0.3">
      <c r="A2" s="2" t="s">
        <v>0</v>
      </c>
      <c r="B2" s="4">
        <v>169.04438812638807</v>
      </c>
      <c r="C2" s="4">
        <v>167.69858664087758</v>
      </c>
      <c r="D2" s="4">
        <v>166.82743547303821</v>
      </c>
      <c r="E2" s="4">
        <v>169.34364303514769</v>
      </c>
      <c r="F2" s="4">
        <v>168.57410206851296</v>
      </c>
      <c r="G2" s="5">
        <v>167.75700000000001</v>
      </c>
      <c r="H2" s="5">
        <v>162.50004619478048</v>
      </c>
      <c r="I2" s="5">
        <v>158.6793067320956</v>
      </c>
      <c r="J2" s="5">
        <v>154.85856726941074</v>
      </c>
      <c r="K2" s="5">
        <v>150.99844470112089</v>
      </c>
      <c r="L2" s="5">
        <v>146.96429171013472</v>
      </c>
      <c r="M2" s="5">
        <v>142.74950211728932</v>
      </c>
      <c r="N2" s="5">
        <v>138.36086372597319</v>
      </c>
      <c r="O2" s="5">
        <v>133.78222415750051</v>
      </c>
      <c r="P2" s="5">
        <v>129.05902082188717</v>
      </c>
      <c r="Q2" s="5">
        <v>124.18344975794095</v>
      </c>
    </row>
    <row r="3" spans="1:17" x14ac:dyDescent="0.3">
      <c r="A3" s="2" t="s">
        <v>1</v>
      </c>
      <c r="B3" s="4">
        <v>76.491542259457603</v>
      </c>
      <c r="C3" s="4">
        <v>77.716313164808341</v>
      </c>
      <c r="D3" s="4">
        <v>78.954424113181886</v>
      </c>
      <c r="E3" s="4">
        <v>78.813044877577525</v>
      </c>
      <c r="F3" s="4">
        <v>78.356774417827936</v>
      </c>
      <c r="G3" s="5">
        <v>75.263999999999996</v>
      </c>
      <c r="H3" s="5">
        <v>70.558454511773789</v>
      </c>
      <c r="I3" s="5">
        <v>68.238741790036684</v>
      </c>
      <c r="J3" s="5">
        <v>65.919029068299594</v>
      </c>
      <c r="K3" s="5">
        <v>62.24314982579763</v>
      </c>
      <c r="L3" s="5">
        <v>58.489336863988491</v>
      </c>
      <c r="M3" s="5">
        <v>54.995890873169564</v>
      </c>
      <c r="N3" s="5">
        <v>51.743289435767721</v>
      </c>
      <c r="O3" s="5">
        <v>48.712301047762146</v>
      </c>
      <c r="P3" s="5">
        <v>45.878248580552409</v>
      </c>
      <c r="Q3" s="5">
        <v>43.193666981339234</v>
      </c>
    </row>
    <row r="4" spans="1:17" x14ac:dyDescent="0.3">
      <c r="A4" s="2" t="s">
        <v>2</v>
      </c>
      <c r="B4" s="4">
        <v>151.00757723195909</v>
      </c>
      <c r="C4" s="4">
        <v>150.31907514450864</v>
      </c>
      <c r="D4" s="4">
        <v>156</v>
      </c>
      <c r="E4" s="4">
        <v>159</v>
      </c>
      <c r="F4" s="4">
        <v>153.6</v>
      </c>
      <c r="G4" s="5">
        <v>144</v>
      </c>
      <c r="H4" s="5">
        <v>141.80000000000001</v>
      </c>
      <c r="I4" s="5">
        <v>145.69999999999999</v>
      </c>
      <c r="J4" s="5">
        <v>146.4</v>
      </c>
      <c r="K4" s="5">
        <v>143.69999999999999</v>
      </c>
      <c r="L4" s="5">
        <v>140.80000000000001</v>
      </c>
      <c r="M4" s="5">
        <v>137.1</v>
      </c>
      <c r="N4" s="5">
        <v>133.30000000000001</v>
      </c>
      <c r="O4" s="5">
        <v>129.6</v>
      </c>
      <c r="P4" s="5">
        <v>125.7</v>
      </c>
      <c r="Q4" s="5">
        <v>121.7</v>
      </c>
    </row>
    <row r="5" spans="1:17" x14ac:dyDescent="0.3">
      <c r="A5" s="2" t="s">
        <v>6</v>
      </c>
      <c r="B5" s="4">
        <v>58.839899340940924</v>
      </c>
      <c r="C5" s="4">
        <v>90.271315682467204</v>
      </c>
      <c r="D5" s="4">
        <v>89.165952633294125</v>
      </c>
      <c r="E5" s="4">
        <v>69.518549669281754</v>
      </c>
      <c r="F5" s="4">
        <v>87.625368014350286</v>
      </c>
      <c r="G5" s="5">
        <v>76.8</v>
      </c>
      <c r="H5" s="5">
        <v>82.420755648104787</v>
      </c>
      <c r="I5" s="5">
        <v>79.818449464982038</v>
      </c>
      <c r="J5" s="5">
        <v>77.216143281859289</v>
      </c>
      <c r="K5" s="5">
        <v>74.613837098736539</v>
      </c>
      <c r="L5" s="5">
        <v>72.01153091561379</v>
      </c>
      <c r="M5" s="5">
        <v>69.40922473249104</v>
      </c>
      <c r="N5" s="5">
        <v>66.806918549368291</v>
      </c>
      <c r="O5" s="5">
        <v>64.204612366245541</v>
      </c>
      <c r="P5" s="5">
        <v>61.602306183122785</v>
      </c>
      <c r="Q5" s="5">
        <v>59</v>
      </c>
    </row>
    <row r="6" spans="1:17" x14ac:dyDescent="0.3">
      <c r="A6" s="2" t="s">
        <v>3</v>
      </c>
      <c r="B6" s="4">
        <v>1.1200000000000001</v>
      </c>
      <c r="C6" s="4">
        <v>1.1833266049217352</v>
      </c>
      <c r="D6" s="4">
        <v>1.5</v>
      </c>
      <c r="E6" s="4">
        <v>1.9</v>
      </c>
      <c r="F6" s="4">
        <v>2.1</v>
      </c>
      <c r="G6" s="5">
        <v>2.4</v>
      </c>
      <c r="H6" s="5">
        <v>5.351120715479933</v>
      </c>
      <c r="I6" s="5">
        <v>6.7678033235654844</v>
      </c>
      <c r="J6" s="5">
        <v>8.1844859316510359</v>
      </c>
      <c r="K6" s="5">
        <v>11.167476410987451</v>
      </c>
      <c r="L6" s="5">
        <v>14.559085596245486</v>
      </c>
      <c r="M6" s="5">
        <v>18.319783522539048</v>
      </c>
      <c r="N6" s="5">
        <v>22.435884565264001</v>
      </c>
      <c r="O6" s="5">
        <v>26.864834419136997</v>
      </c>
      <c r="P6" s="5">
        <v>31.567400730462303</v>
      </c>
      <c r="Q6" s="5">
        <v>36.507237615328123</v>
      </c>
    </row>
    <row r="7" spans="1:17" x14ac:dyDescent="0.3">
      <c r="A7" s="2" t="s">
        <v>4</v>
      </c>
      <c r="B7" s="4">
        <v>2.839222857142857</v>
      </c>
      <c r="C7" s="4">
        <v>2.9522971428571427</v>
      </c>
      <c r="D7" s="4">
        <v>3.0653714285714284</v>
      </c>
      <c r="E7" s="4">
        <v>3.1784457142857141</v>
      </c>
      <c r="F7" s="4">
        <v>3.2915200000000007</v>
      </c>
      <c r="G7" s="5">
        <v>3</v>
      </c>
      <c r="H7" s="5">
        <v>3.6748800000000004</v>
      </c>
      <c r="I7" s="5">
        <v>3.8665600000000002</v>
      </c>
      <c r="J7" s="5">
        <v>4.0582400000000005</v>
      </c>
      <c r="K7" s="5">
        <v>4.2499200000000004</v>
      </c>
      <c r="L7" s="5">
        <v>4.4416000000000002</v>
      </c>
      <c r="M7" s="5">
        <v>4.6332800000000001</v>
      </c>
      <c r="N7" s="5">
        <v>4.8249599999999999</v>
      </c>
      <c r="O7" s="5">
        <v>5.0166399999999998</v>
      </c>
      <c r="P7" s="5">
        <v>5.2083199999999996</v>
      </c>
      <c r="Q7" s="5">
        <v>5.4</v>
      </c>
    </row>
    <row r="8" spans="1:17" x14ac:dyDescent="0.3">
      <c r="A8" s="1" t="s">
        <v>7</v>
      </c>
      <c r="B8" s="9">
        <f>SUM(B2:B7)</f>
        <v>459.34262981588853</v>
      </c>
      <c r="C8" s="9">
        <f t="shared" ref="C8:Q8" si="0">SUM(C2:C7)</f>
        <v>490.14091438044068</v>
      </c>
      <c r="D8" s="9">
        <f t="shared" si="0"/>
        <v>495.51318364808566</v>
      </c>
      <c r="E8" s="9">
        <f t="shared" si="0"/>
        <v>481.75368329629265</v>
      </c>
      <c r="F8" s="9">
        <f t="shared" si="0"/>
        <v>493.54776450069113</v>
      </c>
      <c r="G8" s="9">
        <f t="shared" si="0"/>
        <v>469.221</v>
      </c>
      <c r="H8" s="9">
        <f t="shared" si="0"/>
        <v>466.30525707013896</v>
      </c>
      <c r="I8" s="9">
        <f t="shared" si="0"/>
        <v>463.07086131067979</v>
      </c>
      <c r="J8" s="9">
        <f t="shared" si="0"/>
        <v>456.63646555122068</v>
      </c>
      <c r="K8" s="9">
        <f t="shared" si="0"/>
        <v>446.97282803664245</v>
      </c>
      <c r="L8" s="9">
        <f t="shared" si="0"/>
        <v>437.26584508598251</v>
      </c>
      <c r="M8" s="9">
        <f t="shared" si="0"/>
        <v>427.20768124548903</v>
      </c>
      <c r="N8" s="9">
        <f t="shared" si="0"/>
        <v>417.47191627637318</v>
      </c>
      <c r="O8" s="9">
        <f t="shared" si="0"/>
        <v>408.18061199064522</v>
      </c>
      <c r="P8" s="9">
        <f t="shared" si="0"/>
        <v>399.01529631602466</v>
      </c>
      <c r="Q8" s="9">
        <f t="shared" si="0"/>
        <v>389.98435435460829</v>
      </c>
    </row>
    <row r="9" spans="1:17" x14ac:dyDescent="0.3">
      <c r="B9" s="39"/>
      <c r="C9" s="39"/>
      <c r="D9" s="39"/>
      <c r="E9" s="39"/>
      <c r="F9" s="39"/>
      <c r="G9" s="39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44.25" customHeight="1" x14ac:dyDescent="0.3">
      <c r="A10" s="11" t="s">
        <v>8</v>
      </c>
      <c r="B10" s="3">
        <v>2015</v>
      </c>
      <c r="C10" s="3">
        <v>2016</v>
      </c>
      <c r="D10" s="3">
        <v>2017</v>
      </c>
      <c r="E10" s="3">
        <v>2018</v>
      </c>
      <c r="F10" s="3">
        <v>2019</v>
      </c>
      <c r="G10" s="3">
        <v>2020</v>
      </c>
      <c r="H10" s="3">
        <v>2021</v>
      </c>
      <c r="I10" s="3">
        <v>2022</v>
      </c>
      <c r="J10" s="3">
        <v>2023</v>
      </c>
      <c r="K10" s="3">
        <v>2024</v>
      </c>
      <c r="L10" s="3">
        <v>2025</v>
      </c>
      <c r="M10" s="3">
        <v>2026</v>
      </c>
      <c r="N10" s="3">
        <v>2027</v>
      </c>
      <c r="O10" s="3">
        <v>2028</v>
      </c>
      <c r="P10" s="3">
        <v>2029</v>
      </c>
      <c r="Q10" s="3">
        <v>2030</v>
      </c>
    </row>
    <row r="11" spans="1:17" x14ac:dyDescent="0.3">
      <c r="A11" s="2" t="s">
        <v>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5">
        <v>0</v>
      </c>
      <c r="H11" s="5">
        <v>0</v>
      </c>
      <c r="I11" s="5">
        <v>0.5</v>
      </c>
      <c r="J11" s="5">
        <v>0.9</v>
      </c>
      <c r="K11" s="5">
        <v>1.7</v>
      </c>
      <c r="L11" s="5">
        <v>3.1</v>
      </c>
      <c r="M11" s="5">
        <v>4.7</v>
      </c>
      <c r="N11" s="5">
        <v>7.1</v>
      </c>
      <c r="O11" s="5">
        <v>9.6999999999999993</v>
      </c>
      <c r="P11" s="5">
        <v>12.5</v>
      </c>
      <c r="Q11" s="5">
        <v>15</v>
      </c>
    </row>
    <row r="12" spans="1:17" x14ac:dyDescent="0.3">
      <c r="A12" s="2" t="s">
        <v>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7.9294678776909891E-2</v>
      </c>
      <c r="H12" s="5">
        <v>0.15858935755381978</v>
      </c>
      <c r="I12" s="5">
        <v>0.23788403633072969</v>
      </c>
      <c r="J12" s="5">
        <v>0.31717871510763956</v>
      </c>
      <c r="K12" s="5">
        <v>0.51267727393351714</v>
      </c>
      <c r="L12" s="5">
        <v>0.74635351281453299</v>
      </c>
      <c r="M12" s="5">
        <v>1.1607263935059045</v>
      </c>
      <c r="N12" s="5">
        <v>1.7571439331764849</v>
      </c>
      <c r="O12" s="5">
        <v>2.5351773497603713</v>
      </c>
      <c r="P12" s="5">
        <v>3.4963492226784547</v>
      </c>
      <c r="Q12" s="5">
        <v>4.6439531755649313</v>
      </c>
    </row>
    <row r="13" spans="1:17" x14ac:dyDescent="0.3">
      <c r="A13" s="2" t="s">
        <v>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0.4</v>
      </c>
      <c r="N13" s="5">
        <v>0.8</v>
      </c>
      <c r="O13" s="5">
        <v>1.2000000000000002</v>
      </c>
      <c r="P13" s="5">
        <v>1.6</v>
      </c>
      <c r="Q13" s="5">
        <v>2</v>
      </c>
    </row>
    <row r="14" spans="1:17" x14ac:dyDescent="0.3">
      <c r="A14" s="1" t="s">
        <v>7</v>
      </c>
      <c r="B14" s="7">
        <f>SUM(B11:B13)</f>
        <v>0</v>
      </c>
      <c r="C14" s="7">
        <f t="shared" ref="C14:Q14" si="1">SUM(C11:C13)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8">
        <f t="shared" si="1"/>
        <v>7.9294678776909891E-2</v>
      </c>
      <c r="H14" s="8">
        <f t="shared" si="1"/>
        <v>0.15858935755381978</v>
      </c>
      <c r="I14" s="8">
        <f t="shared" si="1"/>
        <v>0.73788403633072974</v>
      </c>
      <c r="J14" s="8">
        <f t="shared" si="1"/>
        <v>1.2171787151076396</v>
      </c>
      <c r="K14" s="8">
        <f t="shared" si="1"/>
        <v>2.212677273933517</v>
      </c>
      <c r="L14" s="8">
        <f t="shared" si="1"/>
        <v>3.8463535128145332</v>
      </c>
      <c r="M14" s="8">
        <f t="shared" si="1"/>
        <v>6.2607263935059052</v>
      </c>
      <c r="N14" s="8">
        <f t="shared" si="1"/>
        <v>9.657143933176485</v>
      </c>
      <c r="O14" s="8">
        <f t="shared" si="1"/>
        <v>13.435177349760369</v>
      </c>
      <c r="P14" s="8">
        <f t="shared" si="1"/>
        <v>17.596349222678455</v>
      </c>
      <c r="Q14" s="8">
        <f t="shared" si="1"/>
        <v>21.643953175564931</v>
      </c>
    </row>
    <row r="16" spans="1:17" ht="28.8" x14ac:dyDescent="0.3">
      <c r="A16" s="11" t="s">
        <v>10</v>
      </c>
      <c r="B16" s="3">
        <v>2015</v>
      </c>
      <c r="C16" s="3">
        <v>2016</v>
      </c>
      <c r="D16" s="3">
        <v>2017</v>
      </c>
      <c r="E16" s="3">
        <v>2018</v>
      </c>
      <c r="F16" s="3">
        <v>2019</v>
      </c>
      <c r="G16" s="3">
        <v>2020</v>
      </c>
      <c r="H16" s="3">
        <v>2021</v>
      </c>
      <c r="I16" s="3">
        <v>2022</v>
      </c>
      <c r="J16" s="3">
        <v>2023</v>
      </c>
      <c r="K16" s="3">
        <v>2024</v>
      </c>
      <c r="L16" s="3">
        <v>2025</v>
      </c>
      <c r="M16" s="3">
        <v>2026</v>
      </c>
      <c r="N16" s="3">
        <v>2027</v>
      </c>
      <c r="O16" s="3">
        <v>2028</v>
      </c>
      <c r="P16" s="3">
        <v>2029</v>
      </c>
      <c r="Q16" s="3">
        <v>2030</v>
      </c>
    </row>
    <row r="17" spans="1:17" x14ac:dyDescent="0.3">
      <c r="A17" s="12" t="s">
        <v>17</v>
      </c>
      <c r="B17" s="4">
        <v>8.2000000000000003E-2</v>
      </c>
      <c r="C17" s="4">
        <v>0.215</v>
      </c>
      <c r="D17" s="4">
        <v>0.40600000000000003</v>
      </c>
      <c r="E17" s="4">
        <v>0.71399999999999997</v>
      </c>
      <c r="F17" s="4">
        <v>1.2350000000000001</v>
      </c>
      <c r="G17" s="5">
        <v>1.9078125000000001</v>
      </c>
      <c r="H17" s="5">
        <v>3.9262500000000005</v>
      </c>
      <c r="I17" s="5">
        <v>7.2903125000000006</v>
      </c>
      <c r="J17" s="5">
        <v>12</v>
      </c>
      <c r="K17" s="5">
        <v>17.285714285714285</v>
      </c>
      <c r="L17" s="5">
        <v>22.571428571428569</v>
      </c>
      <c r="M17" s="5">
        <v>27.857142857142854</v>
      </c>
      <c r="N17" s="5">
        <v>33.142857142857139</v>
      </c>
      <c r="O17" s="5">
        <v>38.428571428571423</v>
      </c>
      <c r="P17" s="5">
        <v>43.714285714285708</v>
      </c>
      <c r="Q17" s="5">
        <v>49</v>
      </c>
    </row>
    <row r="18" spans="1:17" x14ac:dyDescent="0.3">
      <c r="A18" s="12" t="s">
        <v>14</v>
      </c>
      <c r="B18" s="4">
        <v>8.2000000000000003E-2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0.33333333333333331</v>
      </c>
      <c r="N18" s="5">
        <v>0.66666666666666663</v>
      </c>
      <c r="O18" s="5">
        <v>1</v>
      </c>
      <c r="P18" s="5">
        <v>1.5</v>
      </c>
      <c r="Q18" s="5">
        <v>2</v>
      </c>
    </row>
    <row r="19" spans="1:17" x14ac:dyDescent="0.3">
      <c r="A19" s="12" t="s">
        <v>15</v>
      </c>
      <c r="B19" s="4">
        <v>8.2000000000000003E-2</v>
      </c>
      <c r="C19" s="4">
        <v>0.215</v>
      </c>
      <c r="D19" s="5">
        <v>0.33333333333333331</v>
      </c>
      <c r="E19" s="5">
        <v>0.33333333333333331</v>
      </c>
      <c r="F19" s="5">
        <v>0.33333333333333331</v>
      </c>
      <c r="G19" s="5">
        <v>0.33333333333333331</v>
      </c>
      <c r="H19" s="5">
        <v>0.33333333333333331</v>
      </c>
      <c r="I19" s="5">
        <v>0.33333333333333331</v>
      </c>
      <c r="J19" s="5">
        <v>0.33333333333333331</v>
      </c>
      <c r="K19" s="5">
        <v>0.33333333333333331</v>
      </c>
      <c r="L19" s="5">
        <v>0.33333333333333331</v>
      </c>
      <c r="M19" s="5">
        <v>0.33333333333333331</v>
      </c>
      <c r="N19" s="5">
        <v>0.33333333333333331</v>
      </c>
      <c r="O19" s="5">
        <v>0.5</v>
      </c>
      <c r="P19" s="5">
        <v>0.75</v>
      </c>
      <c r="Q19" s="5">
        <v>1</v>
      </c>
    </row>
    <row r="20" spans="1:17" x14ac:dyDescent="0.3">
      <c r="A20" s="12" t="s">
        <v>16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5">
        <v>0</v>
      </c>
      <c r="H20" s="5">
        <v>0</v>
      </c>
      <c r="I20" s="5">
        <v>0.61319999999999997</v>
      </c>
      <c r="J20" s="5">
        <v>1.2263999999999999</v>
      </c>
      <c r="K20" s="5">
        <v>2.1461999999999999</v>
      </c>
      <c r="L20" s="5">
        <v>3.9857999999999998</v>
      </c>
      <c r="M20" s="5">
        <v>6.1319999999999997</v>
      </c>
      <c r="N20" s="5">
        <v>9.6999999999999993</v>
      </c>
      <c r="O20" s="5">
        <v>13.45</v>
      </c>
      <c r="P20" s="5">
        <v>17.2</v>
      </c>
      <c r="Q20" s="5">
        <v>21.6</v>
      </c>
    </row>
    <row r="22" spans="1:17" x14ac:dyDescent="0.3">
      <c r="A22" s="12" t="s">
        <v>12</v>
      </c>
      <c r="B22" s="4">
        <f>B8-SUM(B17:B19)-B13</f>
        <v>459.09662981588855</v>
      </c>
      <c r="C22" s="4">
        <f t="shared" ref="C22:Q22" si="2">C8-SUM(C17:C19)-C13</f>
        <v>489.71091438044067</v>
      </c>
      <c r="D22" s="4">
        <f t="shared" si="2"/>
        <v>494.77385031475234</v>
      </c>
      <c r="E22" s="4">
        <f t="shared" si="2"/>
        <v>480.70634996295934</v>
      </c>
      <c r="F22" s="4">
        <f t="shared" si="2"/>
        <v>491.9794311673578</v>
      </c>
      <c r="G22" s="4">
        <f t="shared" si="2"/>
        <v>466.97985416666666</v>
      </c>
      <c r="H22" s="4">
        <f t="shared" si="2"/>
        <v>462.04567373680561</v>
      </c>
      <c r="I22" s="4">
        <f t="shared" si="2"/>
        <v>455.44721547734645</v>
      </c>
      <c r="J22" s="4">
        <f t="shared" si="2"/>
        <v>444.30313221788737</v>
      </c>
      <c r="K22" s="4">
        <f t="shared" si="2"/>
        <v>429.35378041759486</v>
      </c>
      <c r="L22" s="4">
        <f t="shared" si="2"/>
        <v>414.36108318122058</v>
      </c>
      <c r="M22" s="4">
        <f t="shared" si="2"/>
        <v>398.28387172167953</v>
      </c>
      <c r="N22" s="4">
        <f t="shared" si="2"/>
        <v>382.529059133516</v>
      </c>
      <c r="O22" s="4">
        <f t="shared" si="2"/>
        <v>367.05204056207378</v>
      </c>
      <c r="P22" s="4">
        <f t="shared" si="2"/>
        <v>351.45101060173891</v>
      </c>
      <c r="Q22" s="4">
        <f t="shared" si="2"/>
        <v>335.98435435460829</v>
      </c>
    </row>
    <row r="24" spans="1:17" x14ac:dyDescent="0.3">
      <c r="A24" s="12" t="s">
        <v>13</v>
      </c>
      <c r="B24" s="4">
        <f>B8+B14-B13</f>
        <v>459.34262981588853</v>
      </c>
      <c r="C24" s="4">
        <f t="shared" ref="C24:Q24" si="3">C8+C14-C13</f>
        <v>490.14091438044068</v>
      </c>
      <c r="D24" s="4">
        <f t="shared" si="3"/>
        <v>495.51318364808566</v>
      </c>
      <c r="E24" s="4">
        <f t="shared" si="3"/>
        <v>481.75368329629265</v>
      </c>
      <c r="F24" s="4">
        <f t="shared" si="3"/>
        <v>493.54776450069113</v>
      </c>
      <c r="G24" s="5">
        <f t="shared" si="3"/>
        <v>469.30029467877694</v>
      </c>
      <c r="H24" s="5">
        <f t="shared" si="3"/>
        <v>466.46384642769277</v>
      </c>
      <c r="I24" s="5">
        <f t="shared" si="3"/>
        <v>463.80874534701053</v>
      </c>
      <c r="J24" s="5">
        <f t="shared" si="3"/>
        <v>457.85364426632833</v>
      </c>
      <c r="K24" s="5">
        <f t="shared" si="3"/>
        <v>449.18550531057599</v>
      </c>
      <c r="L24" s="5">
        <f t="shared" si="3"/>
        <v>441.11219859879702</v>
      </c>
      <c r="M24" s="5">
        <f t="shared" si="3"/>
        <v>433.06840763899493</v>
      </c>
      <c r="N24" s="5">
        <f t="shared" si="3"/>
        <v>426.32906020954965</v>
      </c>
      <c r="O24" s="5">
        <f t="shared" si="3"/>
        <v>420.41578934040558</v>
      </c>
      <c r="P24" s="5">
        <f t="shared" si="3"/>
        <v>415.01164553870308</v>
      </c>
      <c r="Q24" s="5">
        <f t="shared" si="3"/>
        <v>409.62830753017323</v>
      </c>
    </row>
    <row r="25" spans="1:17" x14ac:dyDescent="0.3">
      <c r="A25" s="73" t="s">
        <v>26</v>
      </c>
      <c r="B25" s="77">
        <v>429.24262981588851</v>
      </c>
      <c r="C25" s="77">
        <v>460.73091438044065</v>
      </c>
      <c r="D25" s="77">
        <v>466.49318364808568</v>
      </c>
      <c r="E25" s="77">
        <v>452.98368329629267</v>
      </c>
      <c r="F25" s="77">
        <v>465.0177645006911</v>
      </c>
      <c r="G25" s="78">
        <v>441.10029467877695</v>
      </c>
      <c r="H25" s="78">
        <v>438.66384642769276</v>
      </c>
      <c r="I25" s="78">
        <v>436.40874534701055</v>
      </c>
      <c r="J25" s="78">
        <v>430.75364426632831</v>
      </c>
      <c r="K25" s="78">
        <v>422.485505310576</v>
      </c>
      <c r="L25" s="78">
        <v>414.71219859879704</v>
      </c>
      <c r="M25" s="78">
        <v>407.06840763899493</v>
      </c>
      <c r="N25" s="78">
        <v>400.62906020954966</v>
      </c>
      <c r="O25" s="78">
        <v>395.0157893404056</v>
      </c>
      <c r="P25" s="78">
        <v>390.01164553870308</v>
      </c>
      <c r="Q25" s="78">
        <v>384.92830753017324</v>
      </c>
    </row>
    <row r="26" spans="1:17" x14ac:dyDescent="0.3">
      <c r="A26" s="73" t="s">
        <v>27</v>
      </c>
      <c r="B26" s="77">
        <v>30.1</v>
      </c>
      <c r="C26" s="77">
        <v>29.41</v>
      </c>
      <c r="D26" s="77">
        <v>29.02</v>
      </c>
      <c r="E26" s="77">
        <v>28.77</v>
      </c>
      <c r="F26" s="77">
        <v>28.53</v>
      </c>
      <c r="G26" s="78">
        <v>28.2</v>
      </c>
      <c r="H26" s="78">
        <v>27.8</v>
      </c>
      <c r="I26" s="78">
        <v>27.4</v>
      </c>
      <c r="J26" s="78">
        <v>27.1</v>
      </c>
      <c r="K26" s="78">
        <v>26.7</v>
      </c>
      <c r="L26" s="78">
        <v>26.4</v>
      </c>
      <c r="M26" s="78">
        <v>26</v>
      </c>
      <c r="N26" s="78">
        <v>25.7</v>
      </c>
      <c r="O26" s="78">
        <v>25.4</v>
      </c>
      <c r="P26" s="78">
        <v>25</v>
      </c>
      <c r="Q26" s="78">
        <v>24.7</v>
      </c>
    </row>
    <row r="27" spans="1:17" x14ac:dyDescent="0.3">
      <c r="A27" s="79" t="s">
        <v>29</v>
      </c>
    </row>
    <row r="28" spans="1:17" x14ac:dyDescent="0.3">
      <c r="A28" s="79" t="s">
        <v>28</v>
      </c>
    </row>
    <row r="29" spans="1:17" x14ac:dyDescent="0.3">
      <c r="A29" s="79"/>
    </row>
    <row r="30" spans="1:17" x14ac:dyDescent="0.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 x14ac:dyDescent="0.3"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</sheetData>
  <pageMargins left="0.7" right="0.7" top="0.75" bottom="0.75" header="0.3" footer="0.3"/>
  <pageSetup paperSize="9" orientation="portrait" horizontalDpi="4294967293" r:id="rId1"/>
  <ignoredErrors>
    <ignoredError sqref="Q14 M14 B14:L14 N14:P14 B8:Q8 B22:Q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5EA94-4BDD-4A9B-BAA2-C16084147D19}">
  <dimension ref="A1:Q28"/>
  <sheetViews>
    <sheetView zoomScale="85" zoomScaleNormal="85" workbookViewId="0">
      <selection activeCell="A29" sqref="A29"/>
    </sheetView>
  </sheetViews>
  <sheetFormatPr baseColWidth="10" defaultRowHeight="14.4" x14ac:dyDescent="0.3"/>
  <cols>
    <col min="1" max="1" width="27.109375" customWidth="1"/>
    <col min="2" max="17" width="5" bestFit="1" customWidth="1"/>
  </cols>
  <sheetData>
    <row r="1" spans="1:17" ht="28.8" x14ac:dyDescent="0.3">
      <c r="A1" s="40" t="s">
        <v>5</v>
      </c>
      <c r="B1" s="41">
        <v>2015</v>
      </c>
      <c r="C1" s="41">
        <v>2016</v>
      </c>
      <c r="D1" s="41">
        <v>2017</v>
      </c>
      <c r="E1" s="41">
        <v>2018</v>
      </c>
      <c r="F1" s="41">
        <v>2019</v>
      </c>
      <c r="G1" s="41">
        <v>2020</v>
      </c>
      <c r="H1" s="41">
        <v>2021</v>
      </c>
      <c r="I1" s="41">
        <v>2022</v>
      </c>
      <c r="J1" s="41">
        <v>2023</v>
      </c>
      <c r="K1" s="41">
        <v>2024</v>
      </c>
      <c r="L1" s="41">
        <v>2025</v>
      </c>
      <c r="M1" s="41">
        <v>2026</v>
      </c>
      <c r="N1" s="41">
        <v>2027</v>
      </c>
      <c r="O1" s="41">
        <v>2028</v>
      </c>
      <c r="P1" s="41">
        <v>2029</v>
      </c>
      <c r="Q1" s="41">
        <v>2030</v>
      </c>
    </row>
    <row r="2" spans="1:17" x14ac:dyDescent="0.3">
      <c r="A2" s="42" t="s">
        <v>0</v>
      </c>
      <c r="B2" s="43">
        <v>169.04438812638807</v>
      </c>
      <c r="C2" s="43">
        <v>167.69858664087758</v>
      </c>
      <c r="D2" s="43">
        <v>166.82743547303821</v>
      </c>
      <c r="E2" s="43">
        <v>169.34364303514769</v>
      </c>
      <c r="F2" s="43">
        <v>168.57410206851296</v>
      </c>
      <c r="G2" s="44">
        <v>167.75700000000001</v>
      </c>
      <c r="H2" s="44">
        <v>164.53717849260363</v>
      </c>
      <c r="I2" s="44">
        <v>162.33385594526197</v>
      </c>
      <c r="J2" s="44">
        <v>160.13053339792037</v>
      </c>
      <c r="K2" s="44">
        <v>158.55124455463377</v>
      </c>
      <c r="L2" s="44">
        <v>157.03950785969573</v>
      </c>
      <c r="M2" s="44">
        <v>155.5414604989968</v>
      </c>
      <c r="N2" s="44">
        <v>154.01448962409862</v>
      </c>
      <c r="O2" s="44">
        <v>152.38375844653646</v>
      </c>
      <c r="P2" s="44">
        <v>150.58190654583538</v>
      </c>
      <c r="Q2" s="44">
        <v>148.59171400494898</v>
      </c>
    </row>
    <row r="3" spans="1:17" x14ac:dyDescent="0.3">
      <c r="A3" s="42" t="s">
        <v>1</v>
      </c>
      <c r="B3" s="43">
        <v>76.491542259457603</v>
      </c>
      <c r="C3" s="43">
        <v>77.716313164808341</v>
      </c>
      <c r="D3" s="43">
        <v>78.954424113181886</v>
      </c>
      <c r="E3" s="43">
        <v>78.813044877577525</v>
      </c>
      <c r="F3" s="43">
        <v>78.356774417827936</v>
      </c>
      <c r="G3" s="44">
        <v>75.263999999999996</v>
      </c>
      <c r="H3" s="44">
        <v>73.168799957901427</v>
      </c>
      <c r="I3" s="44">
        <v>72.084477679697372</v>
      </c>
      <c r="J3" s="44">
        <v>71.000155401493316</v>
      </c>
      <c r="K3" s="44">
        <v>68.596356698405188</v>
      </c>
      <c r="L3" s="44">
        <v>66.123947313025752</v>
      </c>
      <c r="M3" s="44">
        <v>63.79156394391655</v>
      </c>
      <c r="N3" s="44">
        <v>61.634744611306722</v>
      </c>
      <c r="O3" s="44">
        <v>59.639169562279875</v>
      </c>
      <c r="P3" s="44">
        <v>57.787998331149581</v>
      </c>
      <c r="Q3" s="44">
        <v>56.045002323542064</v>
      </c>
    </row>
    <row r="4" spans="1:17" x14ac:dyDescent="0.3">
      <c r="A4" s="42" t="s">
        <v>2</v>
      </c>
      <c r="B4" s="43">
        <v>151.00757723195909</v>
      </c>
      <c r="C4" s="43">
        <v>150.31907514450864</v>
      </c>
      <c r="D4" s="43">
        <v>156</v>
      </c>
      <c r="E4" s="43">
        <v>159</v>
      </c>
      <c r="F4" s="43">
        <v>153.6</v>
      </c>
      <c r="G4" s="44">
        <v>144</v>
      </c>
      <c r="H4" s="44">
        <v>143.96818181818182</v>
      </c>
      <c r="I4" s="44">
        <v>149.32727272727269</v>
      </c>
      <c r="J4" s="44">
        <v>151.48636363636365</v>
      </c>
      <c r="K4" s="44">
        <v>150.24545454545452</v>
      </c>
      <c r="L4" s="44">
        <v>148.90454545454546</v>
      </c>
      <c r="M4" s="44">
        <v>146.66363636363633</v>
      </c>
      <c r="N4" s="44">
        <v>144.32272727272726</v>
      </c>
      <c r="O4" s="44">
        <v>141.78181818181815</v>
      </c>
      <c r="P4" s="44">
        <v>140.74090909090907</v>
      </c>
      <c r="Q4" s="44">
        <v>137.69999999999999</v>
      </c>
    </row>
    <row r="5" spans="1:17" x14ac:dyDescent="0.3">
      <c r="A5" s="42" t="s">
        <v>6</v>
      </c>
      <c r="B5" s="43">
        <v>58.839899340940924</v>
      </c>
      <c r="C5" s="43">
        <v>90.271315682467204</v>
      </c>
      <c r="D5" s="43">
        <v>89.165952633294125</v>
      </c>
      <c r="E5" s="43">
        <v>69.518549669281754</v>
      </c>
      <c r="F5" s="43">
        <v>87.625368014350286</v>
      </c>
      <c r="G5" s="44">
        <v>76.8</v>
      </c>
      <c r="H5" s="44">
        <v>82.420755648104787</v>
      </c>
      <c r="I5" s="44">
        <v>79.818449464982038</v>
      </c>
      <c r="J5" s="44">
        <v>77.216143281859289</v>
      </c>
      <c r="K5" s="44">
        <v>74.613837098736539</v>
      </c>
      <c r="L5" s="44">
        <v>72.01153091561379</v>
      </c>
      <c r="M5" s="44">
        <v>69.40922473249104</v>
      </c>
      <c r="N5" s="44">
        <v>66.806918549368291</v>
      </c>
      <c r="O5" s="44">
        <v>64.204612366245541</v>
      </c>
      <c r="P5" s="44">
        <v>61.602306183122785</v>
      </c>
      <c r="Q5" s="44">
        <v>59</v>
      </c>
    </row>
    <row r="6" spans="1:17" x14ac:dyDescent="0.3">
      <c r="A6" s="42" t="s">
        <v>3</v>
      </c>
      <c r="B6" s="43">
        <v>1.1200000000000001</v>
      </c>
      <c r="C6" s="43">
        <v>1.1833266049217352</v>
      </c>
      <c r="D6" s="43">
        <v>1.5</v>
      </c>
      <c r="E6" s="43">
        <v>1.9</v>
      </c>
      <c r="F6" s="43">
        <v>2.1</v>
      </c>
      <c r="G6" s="44">
        <v>2.4</v>
      </c>
      <c r="H6" s="44">
        <v>5.351120715479933</v>
      </c>
      <c r="I6" s="44">
        <v>6.7678033235654844</v>
      </c>
      <c r="J6" s="44">
        <v>8.1844859316510359</v>
      </c>
      <c r="K6" s="44">
        <v>11.167476410987451</v>
      </c>
      <c r="L6" s="44">
        <v>14.559085596245486</v>
      </c>
      <c r="M6" s="44">
        <v>18.319783522539048</v>
      </c>
      <c r="N6" s="44">
        <v>22.435884565264001</v>
      </c>
      <c r="O6" s="44">
        <v>26.864834419136997</v>
      </c>
      <c r="P6" s="44">
        <v>31.567400730462303</v>
      </c>
      <c r="Q6" s="44">
        <v>36.507237615328123</v>
      </c>
    </row>
    <row r="7" spans="1:17" x14ac:dyDescent="0.3">
      <c r="A7" s="42" t="s">
        <v>4</v>
      </c>
      <c r="B7" s="43">
        <v>2.839222857142857</v>
      </c>
      <c r="C7" s="43">
        <v>2.9522971428571427</v>
      </c>
      <c r="D7" s="43">
        <v>3.0653714285714284</v>
      </c>
      <c r="E7" s="43">
        <v>3.1784457142857141</v>
      </c>
      <c r="F7" s="43">
        <v>3.2915200000000007</v>
      </c>
      <c r="G7" s="44">
        <v>3</v>
      </c>
      <c r="H7" s="44">
        <v>3.6748800000000004</v>
      </c>
      <c r="I7" s="44">
        <v>3.8665600000000002</v>
      </c>
      <c r="J7" s="44">
        <v>4.0582400000000005</v>
      </c>
      <c r="K7" s="44">
        <v>4.2499200000000004</v>
      </c>
      <c r="L7" s="44">
        <v>4.4416000000000002</v>
      </c>
      <c r="M7" s="44">
        <v>4.6332800000000001</v>
      </c>
      <c r="N7" s="44">
        <v>4.8249599999999999</v>
      </c>
      <c r="O7" s="44">
        <v>5.0166399999999998</v>
      </c>
      <c r="P7" s="44">
        <v>5.2083199999999996</v>
      </c>
      <c r="Q7" s="44">
        <v>5.4</v>
      </c>
    </row>
    <row r="8" spans="1:17" x14ac:dyDescent="0.3">
      <c r="A8" s="45" t="s">
        <v>7</v>
      </c>
      <c r="B8" s="46">
        <f>SUM(B2:B7)</f>
        <v>459.34262981588853</v>
      </c>
      <c r="C8" s="46">
        <f t="shared" ref="C8:Q8" si="0">SUM(C2:C7)</f>
        <v>490.14091438044068</v>
      </c>
      <c r="D8" s="46">
        <f t="shared" si="0"/>
        <v>495.51318364808566</v>
      </c>
      <c r="E8" s="46">
        <f t="shared" si="0"/>
        <v>481.75368329629265</v>
      </c>
      <c r="F8" s="46">
        <f t="shared" si="0"/>
        <v>493.54776450069113</v>
      </c>
      <c r="G8" s="46">
        <f t="shared" si="0"/>
        <v>469.221</v>
      </c>
      <c r="H8" s="46">
        <f t="shared" si="0"/>
        <v>473.12091663227153</v>
      </c>
      <c r="I8" s="46">
        <f t="shared" si="0"/>
        <v>474.19841914077955</v>
      </c>
      <c r="J8" s="46">
        <f t="shared" si="0"/>
        <v>472.07592164928764</v>
      </c>
      <c r="K8" s="46">
        <f t="shared" si="0"/>
        <v>467.42428930821745</v>
      </c>
      <c r="L8" s="46">
        <f t="shared" si="0"/>
        <v>463.0802171391262</v>
      </c>
      <c r="M8" s="46">
        <f t="shared" si="0"/>
        <v>458.35894906157984</v>
      </c>
      <c r="N8" s="46">
        <f t="shared" si="0"/>
        <v>454.03972462276488</v>
      </c>
      <c r="O8" s="46">
        <f t="shared" si="0"/>
        <v>449.89083297601707</v>
      </c>
      <c r="P8" s="46">
        <f t="shared" si="0"/>
        <v>447.48884088147912</v>
      </c>
      <c r="Q8" s="46">
        <f t="shared" si="0"/>
        <v>443.24395394381912</v>
      </c>
    </row>
    <row r="9" spans="1:17" x14ac:dyDescent="0.3">
      <c r="A9" s="47"/>
      <c r="B9" s="48"/>
      <c r="C9" s="48"/>
      <c r="D9" s="48"/>
      <c r="E9" s="48"/>
      <c r="F9" s="48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43.2" x14ac:dyDescent="0.3">
      <c r="A10" s="50" t="s">
        <v>8</v>
      </c>
      <c r="B10" s="41">
        <v>2015</v>
      </c>
      <c r="C10" s="41">
        <v>2016</v>
      </c>
      <c r="D10" s="41">
        <v>2017</v>
      </c>
      <c r="E10" s="41">
        <v>2018</v>
      </c>
      <c r="F10" s="41">
        <v>2019</v>
      </c>
      <c r="G10" s="41">
        <v>2020</v>
      </c>
      <c r="H10" s="41">
        <v>2021</v>
      </c>
      <c r="I10" s="41">
        <v>2022</v>
      </c>
      <c r="J10" s="41">
        <v>2023</v>
      </c>
      <c r="K10" s="41">
        <v>2024</v>
      </c>
      <c r="L10" s="41">
        <v>2025</v>
      </c>
      <c r="M10" s="41">
        <v>2026</v>
      </c>
      <c r="N10" s="41">
        <v>2027</v>
      </c>
      <c r="O10" s="41">
        <v>2028</v>
      </c>
      <c r="P10" s="41">
        <v>2029</v>
      </c>
      <c r="Q10" s="41">
        <v>2030</v>
      </c>
    </row>
    <row r="11" spans="1:17" x14ac:dyDescent="0.3">
      <c r="A11" s="42" t="s">
        <v>2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4">
        <v>0</v>
      </c>
      <c r="H11" s="44">
        <v>0</v>
      </c>
      <c r="I11" s="44">
        <v>0.23691818181818178</v>
      </c>
      <c r="J11" s="44">
        <v>0.47383636363636356</v>
      </c>
      <c r="K11" s="44">
        <v>0.82921363636363621</v>
      </c>
      <c r="L11" s="44">
        <v>1.5399681818181818</v>
      </c>
      <c r="M11" s="44">
        <v>2.3691818181818181</v>
      </c>
      <c r="N11" s="44">
        <v>3.5537727272727277</v>
      </c>
      <c r="O11" s="44">
        <v>4.7383636363636361</v>
      </c>
      <c r="P11" s="44">
        <v>6.3093181818181812</v>
      </c>
      <c r="Q11" s="44">
        <v>8.5</v>
      </c>
    </row>
    <row r="12" spans="1:17" x14ac:dyDescent="0.3">
      <c r="A12" s="42" t="s">
        <v>3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</row>
    <row r="13" spans="1:17" x14ac:dyDescent="0.3">
      <c r="A13" s="42" t="s">
        <v>9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</row>
    <row r="14" spans="1:17" x14ac:dyDescent="0.3">
      <c r="A14" s="45" t="s">
        <v>7</v>
      </c>
      <c r="B14" s="51">
        <f>SUM(B11:B13)</f>
        <v>0</v>
      </c>
      <c r="C14" s="51">
        <f t="shared" ref="C14:Q14" si="1">SUM(C11:C13)</f>
        <v>0</v>
      </c>
      <c r="D14" s="51">
        <f t="shared" si="1"/>
        <v>0</v>
      </c>
      <c r="E14" s="51">
        <f t="shared" si="1"/>
        <v>0</v>
      </c>
      <c r="F14" s="51">
        <f t="shared" si="1"/>
        <v>0</v>
      </c>
      <c r="G14" s="52">
        <f t="shared" si="1"/>
        <v>0</v>
      </c>
      <c r="H14" s="52">
        <f t="shared" si="1"/>
        <v>0</v>
      </c>
      <c r="I14" s="52">
        <f t="shared" si="1"/>
        <v>0.23691818181818178</v>
      </c>
      <c r="J14" s="52">
        <f t="shared" si="1"/>
        <v>0.47383636363636356</v>
      </c>
      <c r="K14" s="52">
        <f t="shared" si="1"/>
        <v>0.82921363636363621</v>
      </c>
      <c r="L14" s="52">
        <f t="shared" si="1"/>
        <v>1.5399681818181818</v>
      </c>
      <c r="M14" s="52">
        <f t="shared" si="1"/>
        <v>2.3691818181818181</v>
      </c>
      <c r="N14" s="52">
        <f t="shared" si="1"/>
        <v>3.5537727272727277</v>
      </c>
      <c r="O14" s="52">
        <f t="shared" si="1"/>
        <v>4.7383636363636361</v>
      </c>
      <c r="P14" s="52">
        <f t="shared" si="1"/>
        <v>6.3093181818181812</v>
      </c>
      <c r="Q14" s="52">
        <f t="shared" si="1"/>
        <v>8.5</v>
      </c>
    </row>
    <row r="15" spans="1:17" x14ac:dyDescent="0.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ht="43.2" x14ac:dyDescent="0.3">
      <c r="A16" s="50" t="s">
        <v>10</v>
      </c>
      <c r="B16" s="41">
        <v>2015</v>
      </c>
      <c r="C16" s="41">
        <v>2016</v>
      </c>
      <c r="D16" s="41">
        <v>2017</v>
      </c>
      <c r="E16" s="41">
        <v>2018</v>
      </c>
      <c r="F16" s="41">
        <v>2019</v>
      </c>
      <c r="G16" s="41">
        <v>2020</v>
      </c>
      <c r="H16" s="41">
        <v>2021</v>
      </c>
      <c r="I16" s="41">
        <v>2022</v>
      </c>
      <c r="J16" s="41">
        <v>2023</v>
      </c>
      <c r="K16" s="41">
        <v>2024</v>
      </c>
      <c r="L16" s="41">
        <v>2025</v>
      </c>
      <c r="M16" s="41">
        <v>2026</v>
      </c>
      <c r="N16" s="41">
        <v>2027</v>
      </c>
      <c r="O16" s="41">
        <v>2028</v>
      </c>
      <c r="P16" s="41">
        <v>2029</v>
      </c>
      <c r="Q16" s="41">
        <v>2030</v>
      </c>
    </row>
    <row r="17" spans="1:17" x14ac:dyDescent="0.3">
      <c r="A17" s="53" t="s">
        <v>17</v>
      </c>
      <c r="B17" s="43">
        <v>8.2000000000000003E-2</v>
      </c>
      <c r="C17" s="43">
        <v>0.215</v>
      </c>
      <c r="D17" s="43">
        <v>0.40600000000000003</v>
      </c>
      <c r="E17" s="43">
        <v>0.71399999999999997</v>
      </c>
      <c r="F17" s="43">
        <v>1.2350000000000001</v>
      </c>
      <c r="G17" s="44">
        <v>1.9078125000000001</v>
      </c>
      <c r="H17" s="44">
        <v>3.9262500000000005</v>
      </c>
      <c r="I17" s="44">
        <v>7.2903125000000006</v>
      </c>
      <c r="J17" s="44">
        <v>12</v>
      </c>
      <c r="K17" s="44">
        <v>17.285714285714285</v>
      </c>
      <c r="L17" s="44">
        <v>22.571428571428569</v>
      </c>
      <c r="M17" s="44">
        <v>27.857142857142854</v>
      </c>
      <c r="N17" s="44">
        <v>33.142857142857139</v>
      </c>
      <c r="O17" s="44">
        <v>38.428571428571423</v>
      </c>
      <c r="P17" s="44">
        <v>43.714285714285708</v>
      </c>
      <c r="Q17" s="44">
        <v>49</v>
      </c>
    </row>
    <row r="18" spans="1:17" x14ac:dyDescent="0.3">
      <c r="A18" s="53" t="s">
        <v>14</v>
      </c>
      <c r="B18" s="43">
        <v>8.2000000000000003E-2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0.33333333333333331</v>
      </c>
      <c r="N18" s="44">
        <v>0.66666666666666663</v>
      </c>
      <c r="O18" s="44">
        <v>1</v>
      </c>
      <c r="P18" s="44">
        <v>1.5</v>
      </c>
      <c r="Q18" s="44">
        <v>2</v>
      </c>
    </row>
    <row r="19" spans="1:17" x14ac:dyDescent="0.3">
      <c r="A19" s="53" t="s">
        <v>15</v>
      </c>
      <c r="B19" s="43">
        <v>8.2000000000000003E-2</v>
      </c>
      <c r="C19" s="43">
        <v>0.215</v>
      </c>
      <c r="D19" s="44">
        <v>0.33333333333333331</v>
      </c>
      <c r="E19" s="44">
        <v>0.33333333333333331</v>
      </c>
      <c r="F19" s="44">
        <v>0.33333333333333331</v>
      </c>
      <c r="G19" s="44">
        <v>0.33333333333333331</v>
      </c>
      <c r="H19" s="44">
        <v>0.33333333333333331</v>
      </c>
      <c r="I19" s="44">
        <v>0.33333333333333331</v>
      </c>
      <c r="J19" s="44">
        <v>0.33333333333333331</v>
      </c>
      <c r="K19" s="44">
        <v>0.33333333333333331</v>
      </c>
      <c r="L19" s="44">
        <v>0.33333333333333331</v>
      </c>
      <c r="M19" s="44">
        <v>0.33333333333333331</v>
      </c>
      <c r="N19" s="44">
        <v>0.33333333333333331</v>
      </c>
      <c r="O19" s="44">
        <v>0.5</v>
      </c>
      <c r="P19" s="44">
        <v>0.75</v>
      </c>
      <c r="Q19" s="44">
        <v>1</v>
      </c>
    </row>
    <row r="20" spans="1:17" x14ac:dyDescent="0.3">
      <c r="A20" s="53" t="s">
        <v>16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4">
        <v>0</v>
      </c>
      <c r="H20" s="44">
        <v>0</v>
      </c>
      <c r="I20" s="44">
        <v>0.7142857142857143</v>
      </c>
      <c r="J20" s="44">
        <v>1.4285714285714286</v>
      </c>
      <c r="K20" s="44">
        <v>2.1428571428571428</v>
      </c>
      <c r="L20" s="44">
        <v>2.8571428571428572</v>
      </c>
      <c r="M20" s="44">
        <v>3.5714285714285716</v>
      </c>
      <c r="N20" s="44">
        <v>4.2857142857142856</v>
      </c>
      <c r="O20" s="44">
        <v>5</v>
      </c>
      <c r="P20" s="44">
        <v>6.75</v>
      </c>
      <c r="Q20" s="44">
        <v>8.5</v>
      </c>
    </row>
    <row r="21" spans="1:17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x14ac:dyDescent="0.3">
      <c r="A22" s="53" t="s">
        <v>12</v>
      </c>
      <c r="B22" s="43">
        <f>B8-SUM(B17:B19)-B13</f>
        <v>459.09662981588855</v>
      </c>
      <c r="C22" s="43">
        <f t="shared" ref="C22:Q22" si="2">C8-SUM(C17:C19)-C13</f>
        <v>489.71091438044067</v>
      </c>
      <c r="D22" s="43">
        <f t="shared" si="2"/>
        <v>494.77385031475234</v>
      </c>
      <c r="E22" s="43">
        <f t="shared" si="2"/>
        <v>480.70634996295934</v>
      </c>
      <c r="F22" s="43">
        <f t="shared" si="2"/>
        <v>491.9794311673578</v>
      </c>
      <c r="G22" s="43">
        <f t="shared" si="2"/>
        <v>466.97985416666666</v>
      </c>
      <c r="H22" s="43">
        <f t="shared" si="2"/>
        <v>468.86133329893818</v>
      </c>
      <c r="I22" s="43">
        <f t="shared" si="2"/>
        <v>466.57477330744621</v>
      </c>
      <c r="J22" s="43">
        <f t="shared" si="2"/>
        <v>459.74258831595432</v>
      </c>
      <c r="K22" s="43">
        <f t="shared" si="2"/>
        <v>449.80524168916986</v>
      </c>
      <c r="L22" s="43">
        <f t="shared" si="2"/>
        <v>440.17545523436428</v>
      </c>
      <c r="M22" s="43">
        <f t="shared" si="2"/>
        <v>429.83513953777032</v>
      </c>
      <c r="N22" s="43">
        <f t="shared" si="2"/>
        <v>419.89686747990777</v>
      </c>
      <c r="O22" s="43">
        <f t="shared" si="2"/>
        <v>409.96226154744562</v>
      </c>
      <c r="P22" s="43">
        <f t="shared" si="2"/>
        <v>401.5245551671934</v>
      </c>
      <c r="Q22" s="43">
        <f t="shared" si="2"/>
        <v>391.24395394381912</v>
      </c>
    </row>
    <row r="23" spans="1:17" x14ac:dyDescent="0.3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x14ac:dyDescent="0.3">
      <c r="A24" s="53" t="s">
        <v>13</v>
      </c>
      <c r="B24" s="43">
        <f>B8+B14-B13</f>
        <v>459.34262981588853</v>
      </c>
      <c r="C24" s="43">
        <f t="shared" ref="C24:Q24" si="3">C8+C14-C13</f>
        <v>490.14091438044068</v>
      </c>
      <c r="D24" s="43">
        <f t="shared" si="3"/>
        <v>495.51318364808566</v>
      </c>
      <c r="E24" s="43">
        <f t="shared" si="3"/>
        <v>481.75368329629265</v>
      </c>
      <c r="F24" s="43">
        <f t="shared" si="3"/>
        <v>493.54776450069113</v>
      </c>
      <c r="G24" s="43">
        <f t="shared" si="3"/>
        <v>469.221</v>
      </c>
      <c r="H24" s="43">
        <f t="shared" si="3"/>
        <v>473.12091663227153</v>
      </c>
      <c r="I24" s="43">
        <f t="shared" si="3"/>
        <v>474.43533732259772</v>
      </c>
      <c r="J24" s="43">
        <f t="shared" si="3"/>
        <v>472.54975801292397</v>
      </c>
      <c r="K24" s="43">
        <f t="shared" si="3"/>
        <v>468.2535029445811</v>
      </c>
      <c r="L24" s="43">
        <f t="shared" si="3"/>
        <v>464.62018532094442</v>
      </c>
      <c r="M24" s="43">
        <f t="shared" si="3"/>
        <v>460.72813087976164</v>
      </c>
      <c r="N24" s="43">
        <f t="shared" si="3"/>
        <v>457.59349735003758</v>
      </c>
      <c r="O24" s="43">
        <f t="shared" si="3"/>
        <v>454.62919661238072</v>
      </c>
      <c r="P24" s="43">
        <f t="shared" si="3"/>
        <v>453.79815906329731</v>
      </c>
      <c r="Q24" s="43">
        <f t="shared" si="3"/>
        <v>451.74395394381912</v>
      </c>
    </row>
    <row r="25" spans="1:17" x14ac:dyDescent="0.3">
      <c r="A25" s="74" t="s">
        <v>26</v>
      </c>
      <c r="B25" s="75">
        <v>429.24262981588851</v>
      </c>
      <c r="C25" s="75">
        <v>460.73091438044065</v>
      </c>
      <c r="D25" s="75">
        <v>466.49318364808568</v>
      </c>
      <c r="E25" s="75">
        <v>452.98368329629267</v>
      </c>
      <c r="F25" s="75">
        <v>465.0177645006911</v>
      </c>
      <c r="G25" s="75">
        <v>440.82100000000003</v>
      </c>
      <c r="H25" s="75">
        <v>444.72091663227155</v>
      </c>
      <c r="I25" s="75">
        <v>446.13533732259771</v>
      </c>
      <c r="J25" s="75">
        <v>444.34975801292399</v>
      </c>
      <c r="K25" s="75">
        <v>440.15350294458108</v>
      </c>
      <c r="L25" s="75">
        <v>436.62018532094442</v>
      </c>
      <c r="M25" s="75">
        <v>432.82813087976166</v>
      </c>
      <c r="N25" s="75">
        <v>429.6934973500376</v>
      </c>
      <c r="O25" s="75">
        <v>426.82919661238071</v>
      </c>
      <c r="P25" s="75">
        <v>426.09815906329732</v>
      </c>
      <c r="Q25" s="75">
        <v>424.1439539438191</v>
      </c>
    </row>
    <row r="26" spans="1:17" x14ac:dyDescent="0.3">
      <c r="A26" s="74" t="s">
        <v>27</v>
      </c>
      <c r="B26" s="75">
        <v>30.1</v>
      </c>
      <c r="C26" s="75">
        <v>29.41</v>
      </c>
      <c r="D26" s="75">
        <v>29.02</v>
      </c>
      <c r="E26" s="75">
        <v>28.77</v>
      </c>
      <c r="F26" s="75">
        <v>28.53</v>
      </c>
      <c r="G26" s="76">
        <v>28.4</v>
      </c>
      <c r="H26" s="76">
        <v>28.4</v>
      </c>
      <c r="I26" s="76">
        <v>28.3</v>
      </c>
      <c r="J26" s="76">
        <v>28.2</v>
      </c>
      <c r="K26" s="76">
        <v>28.1</v>
      </c>
      <c r="L26" s="76">
        <v>28</v>
      </c>
      <c r="M26" s="76">
        <v>27.9</v>
      </c>
      <c r="N26" s="76">
        <v>27.9</v>
      </c>
      <c r="O26" s="76">
        <v>27.8</v>
      </c>
      <c r="P26" s="76">
        <v>27.7</v>
      </c>
      <c r="Q26" s="76">
        <v>27.6</v>
      </c>
    </row>
    <row r="27" spans="1:17" x14ac:dyDescent="0.3">
      <c r="A27" s="81" t="s">
        <v>29</v>
      </c>
    </row>
    <row r="28" spans="1:17" x14ac:dyDescent="0.3">
      <c r="A28" s="81" t="s">
        <v>28</v>
      </c>
    </row>
  </sheetData>
  <pageMargins left="0.7" right="0.7" top="0.75" bottom="0.75" header="0.3" footer="0.3"/>
  <pageSetup paperSize="9" orientation="portrait" r:id="rId1"/>
  <headerFooter>
    <oddFooter>&amp;L&amp;1#&amp;"Calibri"&amp;10&amp;K317100Classification GRTgaz : Public [ ] Interne [X] Restreint [ ] Secret [ 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FA757-FC2C-4C99-8281-E77513E0D482}">
  <dimension ref="A1:Q28"/>
  <sheetViews>
    <sheetView showGridLines="0" zoomScale="85" zoomScaleNormal="85" workbookViewId="0">
      <selection activeCell="A29" sqref="A29"/>
    </sheetView>
  </sheetViews>
  <sheetFormatPr baseColWidth="10" defaultRowHeight="14.4" x14ac:dyDescent="0.3"/>
  <cols>
    <col min="1" max="1" width="29.5546875" customWidth="1"/>
    <col min="2" max="17" width="5" bestFit="1" customWidth="1"/>
  </cols>
  <sheetData>
    <row r="1" spans="1:17" ht="27.75" customHeight="1" x14ac:dyDescent="0.3">
      <c r="A1" s="13" t="s">
        <v>5</v>
      </c>
      <c r="B1" s="14">
        <v>2015</v>
      </c>
      <c r="C1" s="14">
        <v>2016</v>
      </c>
      <c r="D1" s="14">
        <v>2017</v>
      </c>
      <c r="E1" s="14">
        <v>2018</v>
      </c>
      <c r="F1" s="14">
        <v>2019</v>
      </c>
      <c r="G1" s="14">
        <v>2020</v>
      </c>
      <c r="H1" s="14">
        <v>2021</v>
      </c>
      <c r="I1" s="14">
        <v>2022</v>
      </c>
      <c r="J1" s="14">
        <v>2023</v>
      </c>
      <c r="K1" s="14">
        <v>2024</v>
      </c>
      <c r="L1" s="14">
        <v>2025</v>
      </c>
      <c r="M1" s="14">
        <v>2026</v>
      </c>
      <c r="N1" s="14">
        <v>2027</v>
      </c>
      <c r="O1" s="14">
        <v>2028</v>
      </c>
      <c r="P1" s="14">
        <v>2029</v>
      </c>
      <c r="Q1" s="14">
        <v>2030</v>
      </c>
    </row>
    <row r="2" spans="1:17" x14ac:dyDescent="0.3">
      <c r="A2" s="15" t="s">
        <v>0</v>
      </c>
      <c r="B2" s="16">
        <v>169.04438812638807</v>
      </c>
      <c r="C2" s="16">
        <v>167.69858664087758</v>
      </c>
      <c r="D2" s="16">
        <v>166.82743547303821</v>
      </c>
      <c r="E2" s="16">
        <v>169.34364303514769</v>
      </c>
      <c r="F2" s="16">
        <v>168.57410206851296</v>
      </c>
      <c r="G2" s="17">
        <v>167.75700000000001</v>
      </c>
      <c r="H2" s="17">
        <v>162.32051138628614</v>
      </c>
      <c r="I2" s="17">
        <v>158.674851360378</v>
      </c>
      <c r="J2" s="17">
        <v>155.02919133446989</v>
      </c>
      <c r="K2" s="17">
        <v>151.9929060086944</v>
      </c>
      <c r="L2" s="17">
        <v>149.02432000582823</v>
      </c>
      <c r="M2" s="17">
        <v>146.10207783131807</v>
      </c>
      <c r="N2" s="17">
        <v>143.16742230615989</v>
      </c>
      <c r="O2" s="17">
        <v>140.14152395398389</v>
      </c>
      <c r="P2" s="17">
        <v>136.95480153129412</v>
      </c>
      <c r="Q2" s="17">
        <v>133.58738458891398</v>
      </c>
    </row>
    <row r="3" spans="1:17" x14ac:dyDescent="0.3">
      <c r="A3" s="15" t="s">
        <v>1</v>
      </c>
      <c r="B3" s="16">
        <v>76.491542259457603</v>
      </c>
      <c r="C3" s="16">
        <v>77.716313164808341</v>
      </c>
      <c r="D3" s="16">
        <v>78.954424113181886</v>
      </c>
      <c r="E3" s="16">
        <v>78.813044877577525</v>
      </c>
      <c r="F3" s="16">
        <v>78.356774417827936</v>
      </c>
      <c r="G3" s="17">
        <v>75.263999999999996</v>
      </c>
      <c r="H3" s="17">
        <v>72.02744926952883</v>
      </c>
      <c r="I3" s="17">
        <v>69.981743833983572</v>
      </c>
      <c r="J3" s="17">
        <v>67.936038398438328</v>
      </c>
      <c r="K3" s="17">
        <v>63.508215194781478</v>
      </c>
      <c r="L3" s="17">
        <v>58.383800938015447</v>
      </c>
      <c r="M3" s="17">
        <v>53.971757156785245</v>
      </c>
      <c r="N3" s="17">
        <v>50.045912909508459</v>
      </c>
      <c r="O3" s="17">
        <v>46.555652240947104</v>
      </c>
      <c r="P3" s="17">
        <v>43.454217550310375</v>
      </c>
      <c r="Q3" s="17">
        <v>40.698587054154281</v>
      </c>
    </row>
    <row r="4" spans="1:17" x14ac:dyDescent="0.3">
      <c r="A4" s="15" t="s">
        <v>2</v>
      </c>
      <c r="B4" s="16">
        <v>151.00757723195909</v>
      </c>
      <c r="C4" s="16">
        <v>150.31907514450864</v>
      </c>
      <c r="D4" s="16">
        <v>156</v>
      </c>
      <c r="E4" s="16">
        <v>159</v>
      </c>
      <c r="F4" s="16">
        <v>153.6</v>
      </c>
      <c r="G4" s="17">
        <v>144</v>
      </c>
      <c r="H4" s="17">
        <v>139.57217456709958</v>
      </c>
      <c r="I4" s="17">
        <v>139.34434913419915</v>
      </c>
      <c r="J4" s="17">
        <v>139.11652370129872</v>
      </c>
      <c r="K4" s="17">
        <v>136.06776850649351</v>
      </c>
      <c r="L4" s="17">
        <v>132.92400649350651</v>
      </c>
      <c r="M4" s="17">
        <v>129.34322402597402</v>
      </c>
      <c r="N4" s="17">
        <v>125.77844155844157</v>
      </c>
      <c r="O4" s="17">
        <v>122.23165909090909</v>
      </c>
      <c r="P4" s="17">
        <v>118.13583116883116</v>
      </c>
      <c r="Q4" s="17">
        <v>113.49857142857142</v>
      </c>
    </row>
    <row r="5" spans="1:17" x14ac:dyDescent="0.3">
      <c r="A5" s="15" t="s">
        <v>6</v>
      </c>
      <c r="B5" s="16">
        <v>58.839899340940924</v>
      </c>
      <c r="C5" s="16">
        <v>90.271315682467204</v>
      </c>
      <c r="D5" s="16">
        <v>89.165952633294125</v>
      </c>
      <c r="E5" s="16">
        <v>69.518549669281754</v>
      </c>
      <c r="F5" s="16">
        <v>87.625368014350286</v>
      </c>
      <c r="G5" s="17">
        <v>76.8</v>
      </c>
      <c r="H5" s="17">
        <v>88.057119284468413</v>
      </c>
      <c r="I5" s="17">
        <v>88.272994919527477</v>
      </c>
      <c r="J5" s="17">
        <v>88.488870554586541</v>
      </c>
      <c r="K5" s="17">
        <v>88.704746189645604</v>
      </c>
      <c r="L5" s="17">
        <v>88.920621824704668</v>
      </c>
      <c r="M5" s="17">
        <v>89.136497459763731</v>
      </c>
      <c r="N5" s="17">
        <v>89.352373094822795</v>
      </c>
      <c r="O5" s="17">
        <v>89.568248729881859</v>
      </c>
      <c r="P5" s="17">
        <v>89.784124364940922</v>
      </c>
      <c r="Q5" s="17">
        <v>90</v>
      </c>
    </row>
    <row r="6" spans="1:17" x14ac:dyDescent="0.3">
      <c r="A6" s="15" t="s">
        <v>3</v>
      </c>
      <c r="B6" s="16">
        <v>1.1200000000000001</v>
      </c>
      <c r="C6" s="16">
        <v>1.1833266049217352</v>
      </c>
      <c r="D6" s="16">
        <v>1.5</v>
      </c>
      <c r="E6" s="16">
        <v>1.9</v>
      </c>
      <c r="F6" s="16">
        <v>2.1</v>
      </c>
      <c r="G6" s="17">
        <v>2.4</v>
      </c>
      <c r="H6" s="17">
        <v>3.2080081205234796</v>
      </c>
      <c r="I6" s="17">
        <v>3.5554155686001043</v>
      </c>
      <c r="J6" s="17">
        <v>3.9052169866571056</v>
      </c>
      <c r="K6" s="17">
        <v>4.8055696822326386</v>
      </c>
      <c r="L6" s="17">
        <v>5.7948080960028348</v>
      </c>
      <c r="M6" s="17">
        <v>7.0021940035726322</v>
      </c>
      <c r="N6" s="17">
        <v>8.4026953506618689</v>
      </c>
      <c r="O6" s="17">
        <v>9.9734511843475371</v>
      </c>
      <c r="P6" s="17">
        <v>11.693483581729788</v>
      </c>
      <c r="Q6" s="17">
        <v>13.543442442548173</v>
      </c>
    </row>
    <row r="7" spans="1:17" x14ac:dyDescent="0.3">
      <c r="A7" s="15" t="s">
        <v>4</v>
      </c>
      <c r="B7" s="16">
        <v>2.839222857142857</v>
      </c>
      <c r="C7" s="16">
        <v>2.9522971428571427</v>
      </c>
      <c r="D7" s="16">
        <v>3.0653714285714284</v>
      </c>
      <c r="E7" s="16">
        <v>3.1784457142857141</v>
      </c>
      <c r="F7" s="16">
        <v>3.2915200000000007</v>
      </c>
      <c r="G7" s="17">
        <v>3</v>
      </c>
      <c r="H7" s="17">
        <v>3.6748800000000004</v>
      </c>
      <c r="I7" s="17">
        <v>3.8665600000000002</v>
      </c>
      <c r="J7" s="17">
        <v>4.0582400000000005</v>
      </c>
      <c r="K7" s="17">
        <v>4.2499200000000004</v>
      </c>
      <c r="L7" s="17">
        <v>4.4416000000000002</v>
      </c>
      <c r="M7" s="17">
        <v>4.6332800000000001</v>
      </c>
      <c r="N7" s="17">
        <v>4.8249599999999999</v>
      </c>
      <c r="O7" s="17">
        <v>5.0166399999999998</v>
      </c>
      <c r="P7" s="17">
        <v>5.2083199999999996</v>
      </c>
      <c r="Q7" s="17">
        <v>5.4</v>
      </c>
    </row>
    <row r="8" spans="1:17" x14ac:dyDescent="0.3">
      <c r="A8" s="18" t="s">
        <v>7</v>
      </c>
      <c r="B8" s="19">
        <f>SUM(B2:B7)</f>
        <v>459.34262981588853</v>
      </c>
      <c r="C8" s="19">
        <f t="shared" ref="C8:Q8" si="0">SUM(C2:C7)</f>
        <v>490.14091438044068</v>
      </c>
      <c r="D8" s="19">
        <f t="shared" si="0"/>
        <v>495.51318364808566</v>
      </c>
      <c r="E8" s="19">
        <f t="shared" si="0"/>
        <v>481.75368329629265</v>
      </c>
      <c r="F8" s="19">
        <f t="shared" si="0"/>
        <v>493.54776450069113</v>
      </c>
      <c r="G8" s="19">
        <f t="shared" si="0"/>
        <v>469.221</v>
      </c>
      <c r="H8" s="19">
        <f t="shared" si="0"/>
        <v>468.86014262790638</v>
      </c>
      <c r="I8" s="19">
        <f t="shared" si="0"/>
        <v>463.69591481668829</v>
      </c>
      <c r="J8" s="19">
        <f t="shared" si="0"/>
        <v>458.53408097545054</v>
      </c>
      <c r="K8" s="19">
        <f t="shared" si="0"/>
        <v>449.32912558184768</v>
      </c>
      <c r="L8" s="19">
        <f t="shared" si="0"/>
        <v>439.4891573580577</v>
      </c>
      <c r="M8" s="19">
        <f t="shared" si="0"/>
        <v>430.18903047741378</v>
      </c>
      <c r="N8" s="19">
        <f t="shared" si="0"/>
        <v>421.57180521959452</v>
      </c>
      <c r="O8" s="19">
        <f t="shared" si="0"/>
        <v>413.48717520006949</v>
      </c>
      <c r="P8" s="19">
        <f t="shared" si="0"/>
        <v>405.23077819710636</v>
      </c>
      <c r="Q8" s="19">
        <f t="shared" si="0"/>
        <v>396.72798551418782</v>
      </c>
    </row>
    <row r="9" spans="1:17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44.25" customHeight="1" x14ac:dyDescent="0.3">
      <c r="A10" s="22" t="s">
        <v>8</v>
      </c>
      <c r="B10" s="14">
        <v>2015</v>
      </c>
      <c r="C10" s="14">
        <v>2016</v>
      </c>
      <c r="D10" s="14">
        <v>2017</v>
      </c>
      <c r="E10" s="14">
        <v>2018</v>
      </c>
      <c r="F10" s="14">
        <v>2019</v>
      </c>
      <c r="G10" s="14">
        <v>2020</v>
      </c>
      <c r="H10" s="14">
        <v>2021</v>
      </c>
      <c r="I10" s="14">
        <v>2022</v>
      </c>
      <c r="J10" s="14">
        <v>2023</v>
      </c>
      <c r="K10" s="14">
        <v>2024</v>
      </c>
      <c r="L10" s="14">
        <v>2025</v>
      </c>
      <c r="M10" s="14">
        <v>2026</v>
      </c>
      <c r="N10" s="14">
        <v>2027</v>
      </c>
      <c r="O10" s="14">
        <v>2028</v>
      </c>
      <c r="P10" s="14">
        <v>2029</v>
      </c>
      <c r="Q10" s="14">
        <v>2030</v>
      </c>
    </row>
    <row r="11" spans="1:17" x14ac:dyDescent="0.3">
      <c r="A11" s="15" t="s">
        <v>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  <c r="H11" s="17">
        <v>0</v>
      </c>
      <c r="I11" s="17">
        <v>0.23691818181818178</v>
      </c>
      <c r="J11" s="17">
        <v>0.47383636363636356</v>
      </c>
      <c r="K11" s="17">
        <v>0.82921363636363621</v>
      </c>
      <c r="L11" s="17">
        <v>1.5399681818181818</v>
      </c>
      <c r="M11" s="17">
        <v>2.3691818181818181</v>
      </c>
      <c r="N11" s="17">
        <v>3.5537727272727277</v>
      </c>
      <c r="O11" s="17">
        <v>4.7383636363636361</v>
      </c>
      <c r="P11" s="17">
        <v>6.3093181818181812</v>
      </c>
      <c r="Q11" s="17">
        <v>8.5</v>
      </c>
    </row>
    <row r="12" spans="1:17" x14ac:dyDescent="0.3">
      <c r="A12" s="15" t="s">
        <v>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7">
        <v>4.3765762367883299E-5</v>
      </c>
      <c r="H12" s="17">
        <v>8.7531524735766597E-5</v>
      </c>
      <c r="I12" s="17">
        <v>1.3129728710364988E-4</v>
      </c>
      <c r="J12" s="17">
        <v>1.7506304947153319E-4</v>
      </c>
      <c r="K12" s="17">
        <v>1.65026101301832E-4</v>
      </c>
      <c r="L12" s="17">
        <v>1.5556460482719361E-4</v>
      </c>
      <c r="M12" s="17">
        <v>1.4664556748376781E-4</v>
      </c>
      <c r="N12" s="17">
        <v>1.3823788828136517E-4</v>
      </c>
      <c r="O12" s="17">
        <v>1.3031224935323353E-4</v>
      </c>
      <c r="P12" s="17">
        <v>1.2284101372364814E-4</v>
      </c>
      <c r="Q12" s="17">
        <v>1.1579812893682569E-4</v>
      </c>
    </row>
    <row r="13" spans="1:17" x14ac:dyDescent="0.3">
      <c r="A13" s="15" t="s">
        <v>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x14ac:dyDescent="0.3">
      <c r="A14" s="18" t="s">
        <v>7</v>
      </c>
      <c r="B14" s="23">
        <f>SUM(B11:B13)</f>
        <v>0</v>
      </c>
      <c r="C14" s="23">
        <f t="shared" ref="C14:Q14" si="1">SUM(C11:C13)</f>
        <v>0</v>
      </c>
      <c r="D14" s="23">
        <f t="shared" si="1"/>
        <v>0</v>
      </c>
      <c r="E14" s="23">
        <f t="shared" si="1"/>
        <v>0</v>
      </c>
      <c r="F14" s="23">
        <f t="shared" si="1"/>
        <v>0</v>
      </c>
      <c r="G14" s="24">
        <f t="shared" si="1"/>
        <v>4.3765762367883299E-5</v>
      </c>
      <c r="H14" s="24">
        <f t="shared" si="1"/>
        <v>8.7531524735766597E-5</v>
      </c>
      <c r="I14" s="24">
        <f t="shared" si="1"/>
        <v>0.23704947910528543</v>
      </c>
      <c r="J14" s="24">
        <f t="shared" si="1"/>
        <v>0.47401142668583507</v>
      </c>
      <c r="K14" s="24">
        <f t="shared" si="1"/>
        <v>0.82937866246493808</v>
      </c>
      <c r="L14" s="24">
        <f t="shared" si="1"/>
        <v>1.5401237464230091</v>
      </c>
      <c r="M14" s="24">
        <f t="shared" si="1"/>
        <v>2.3693284637493019</v>
      </c>
      <c r="N14" s="24">
        <f t="shared" si="1"/>
        <v>3.553910965161009</v>
      </c>
      <c r="O14" s="24">
        <f t="shared" si="1"/>
        <v>4.7384939486129891</v>
      </c>
      <c r="P14" s="24">
        <f t="shared" si="1"/>
        <v>6.3094410228319049</v>
      </c>
      <c r="Q14" s="24">
        <f t="shared" si="1"/>
        <v>8.5001157981289364</v>
      </c>
    </row>
    <row r="15" spans="1:17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34.5" customHeight="1" x14ac:dyDescent="0.3">
      <c r="A16" s="22" t="s">
        <v>10</v>
      </c>
      <c r="B16" s="14">
        <v>2015</v>
      </c>
      <c r="C16" s="14">
        <v>2016</v>
      </c>
      <c r="D16" s="14">
        <v>2017</v>
      </c>
      <c r="E16" s="14">
        <v>2018</v>
      </c>
      <c r="F16" s="14">
        <v>2019</v>
      </c>
      <c r="G16" s="14">
        <v>2020</v>
      </c>
      <c r="H16" s="14">
        <v>2021</v>
      </c>
      <c r="I16" s="14">
        <v>2022</v>
      </c>
      <c r="J16" s="14">
        <v>2023</v>
      </c>
      <c r="K16" s="14">
        <v>2024</v>
      </c>
      <c r="L16" s="14">
        <v>2025</v>
      </c>
      <c r="M16" s="14">
        <v>2026</v>
      </c>
      <c r="N16" s="14">
        <v>2027</v>
      </c>
      <c r="O16" s="14">
        <v>2028</v>
      </c>
      <c r="P16" s="14">
        <v>2029</v>
      </c>
      <c r="Q16" s="14">
        <v>2030</v>
      </c>
    </row>
    <row r="17" spans="1:17" x14ac:dyDescent="0.3">
      <c r="A17" s="25" t="s">
        <v>17</v>
      </c>
      <c r="B17" s="16">
        <v>8.2000000000000003E-2</v>
      </c>
      <c r="C17" s="16">
        <v>0.215</v>
      </c>
      <c r="D17" s="16">
        <v>0.40600000000000003</v>
      </c>
      <c r="E17" s="16">
        <v>0.71399999999999997</v>
      </c>
      <c r="F17" s="16">
        <v>1.2350000000000001</v>
      </c>
      <c r="G17" s="17">
        <v>1.5328125000000001</v>
      </c>
      <c r="H17" s="17">
        <v>2.42625</v>
      </c>
      <c r="I17" s="17">
        <v>3.9153124999999998</v>
      </c>
      <c r="J17" s="17">
        <v>6</v>
      </c>
      <c r="K17" s="17">
        <v>9.1999999999999993</v>
      </c>
      <c r="L17" s="17">
        <v>12.399999999999999</v>
      </c>
      <c r="M17" s="17">
        <v>15.599999999999998</v>
      </c>
      <c r="N17" s="17">
        <v>18.799999999999997</v>
      </c>
      <c r="O17" s="17">
        <v>22</v>
      </c>
      <c r="P17" s="17">
        <v>26</v>
      </c>
      <c r="Q17" s="17">
        <v>30</v>
      </c>
    </row>
    <row r="18" spans="1:17" x14ac:dyDescent="0.3">
      <c r="A18" s="25" t="s">
        <v>14</v>
      </c>
      <c r="B18" s="16">
        <v>8.2000000000000003E-2</v>
      </c>
      <c r="C18" s="16">
        <v>8.2000000000000003E-2</v>
      </c>
      <c r="D18" s="16">
        <v>8.2000000000000003E-2</v>
      </c>
      <c r="E18" s="16">
        <v>8.2000000000000003E-2</v>
      </c>
      <c r="F18" s="16">
        <v>8.2000000000000003E-2</v>
      </c>
      <c r="G18" s="16">
        <v>8.2000000000000003E-2</v>
      </c>
      <c r="H18" s="16">
        <v>8.2000000000000003E-2</v>
      </c>
      <c r="I18" s="16">
        <v>8.2000000000000003E-2</v>
      </c>
      <c r="J18" s="16">
        <v>8.2000000000000003E-2</v>
      </c>
      <c r="K18" s="16">
        <v>8.2000000000000003E-2</v>
      </c>
      <c r="L18" s="16">
        <v>8.2000000000000003E-2</v>
      </c>
      <c r="M18" s="16">
        <v>8.2000000000000003E-2</v>
      </c>
      <c r="N18" s="16">
        <v>8.2000000000000003E-2</v>
      </c>
      <c r="O18" s="16">
        <v>8.2000000000000003E-2</v>
      </c>
      <c r="P18" s="16">
        <v>8.2000000000000003E-2</v>
      </c>
      <c r="Q18" s="16">
        <v>8.2000000000000003E-2</v>
      </c>
    </row>
    <row r="19" spans="1:17" x14ac:dyDescent="0.3">
      <c r="A19" s="25" t="s">
        <v>15</v>
      </c>
      <c r="B19" s="16">
        <v>8.2000000000000003E-2</v>
      </c>
      <c r="C19" s="16">
        <v>8.2000000000000003E-2</v>
      </c>
      <c r="D19" s="16">
        <v>8.2000000000000003E-2</v>
      </c>
      <c r="E19" s="16">
        <v>8.2000000000000003E-2</v>
      </c>
      <c r="F19" s="16">
        <v>8.2000000000000003E-2</v>
      </c>
      <c r="G19" s="16">
        <v>8.2000000000000003E-2</v>
      </c>
      <c r="H19" s="16">
        <v>8.2000000000000003E-2</v>
      </c>
      <c r="I19" s="16">
        <v>8.2000000000000003E-2</v>
      </c>
      <c r="J19" s="16">
        <v>8.2000000000000003E-2</v>
      </c>
      <c r="K19" s="16">
        <v>8.2000000000000003E-2</v>
      </c>
      <c r="L19" s="16">
        <v>8.2000000000000003E-2</v>
      </c>
      <c r="M19" s="16">
        <v>8.2000000000000003E-2</v>
      </c>
      <c r="N19" s="16">
        <v>8.2000000000000003E-2</v>
      </c>
      <c r="O19" s="16">
        <v>8.2000000000000003E-2</v>
      </c>
      <c r="P19" s="16">
        <v>8.2000000000000003E-2</v>
      </c>
      <c r="Q19" s="16">
        <v>8.2000000000000003E-2</v>
      </c>
    </row>
    <row r="20" spans="1:17" x14ac:dyDescent="0.3">
      <c r="A20" s="25" t="s">
        <v>11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v>0</v>
      </c>
      <c r="H20" s="17">
        <v>0</v>
      </c>
      <c r="I20" s="17">
        <v>0.7142857142857143</v>
      </c>
      <c r="J20" s="17">
        <v>1.4285714285714286</v>
      </c>
      <c r="K20" s="17">
        <v>2.1428571428571428</v>
      </c>
      <c r="L20" s="17">
        <v>2.8571428571428572</v>
      </c>
      <c r="M20" s="17">
        <v>3.5714285714285716</v>
      </c>
      <c r="N20" s="17">
        <v>4.2857142857142856</v>
      </c>
      <c r="O20" s="17">
        <v>5</v>
      </c>
      <c r="P20" s="17">
        <v>6.75</v>
      </c>
      <c r="Q20" s="17">
        <v>8.5</v>
      </c>
    </row>
    <row r="21" spans="1:17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x14ac:dyDescent="0.3">
      <c r="A22" s="25" t="s">
        <v>12</v>
      </c>
      <c r="B22" s="16">
        <f>B8-SUM(B17:B19)-B13</f>
        <v>459.09662981588855</v>
      </c>
      <c r="C22" s="16">
        <f t="shared" ref="C22:Q22" si="2">C8-SUM(C17:C19)-C13</f>
        <v>489.76191438044066</v>
      </c>
      <c r="D22" s="16">
        <f t="shared" si="2"/>
        <v>494.94318364808566</v>
      </c>
      <c r="E22" s="16">
        <f t="shared" si="2"/>
        <v>480.87568329629266</v>
      </c>
      <c r="F22" s="16">
        <f t="shared" si="2"/>
        <v>492.14876450069113</v>
      </c>
      <c r="G22" s="16">
        <f t="shared" si="2"/>
        <v>467.52418749999998</v>
      </c>
      <c r="H22" s="16">
        <f t="shared" si="2"/>
        <v>466.26989262790636</v>
      </c>
      <c r="I22" s="16">
        <f t="shared" si="2"/>
        <v>459.61660231668827</v>
      </c>
      <c r="J22" s="16">
        <f t="shared" si="2"/>
        <v>452.37008097545055</v>
      </c>
      <c r="K22" s="16">
        <f t="shared" si="2"/>
        <v>439.9651255818477</v>
      </c>
      <c r="L22" s="16">
        <f t="shared" si="2"/>
        <v>426.92515735805767</v>
      </c>
      <c r="M22" s="16">
        <f t="shared" si="2"/>
        <v>414.42503047741377</v>
      </c>
      <c r="N22" s="16">
        <f t="shared" si="2"/>
        <v>402.60780521959452</v>
      </c>
      <c r="O22" s="16">
        <f t="shared" si="2"/>
        <v>391.3231752000695</v>
      </c>
      <c r="P22" s="16">
        <f t="shared" si="2"/>
        <v>379.06677819710637</v>
      </c>
      <c r="Q22" s="16">
        <f t="shared" si="2"/>
        <v>366.56398551418783</v>
      </c>
    </row>
    <row r="23" spans="1:17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x14ac:dyDescent="0.3">
      <c r="A24" s="25" t="s">
        <v>13</v>
      </c>
      <c r="B24" s="16">
        <f>B8+B14-B13</f>
        <v>459.34262981588853</v>
      </c>
      <c r="C24" s="16">
        <f t="shared" ref="C24:Q24" si="3">C8+C14-C13</f>
        <v>490.14091438044068</v>
      </c>
      <c r="D24" s="16">
        <f t="shared" si="3"/>
        <v>495.51318364808566</v>
      </c>
      <c r="E24" s="16">
        <f t="shared" si="3"/>
        <v>481.75368329629265</v>
      </c>
      <c r="F24" s="16">
        <f t="shared" si="3"/>
        <v>493.54776450069113</v>
      </c>
      <c r="G24" s="17">
        <f t="shared" si="3"/>
        <v>469.22104376576237</v>
      </c>
      <c r="H24" s="17">
        <f t="shared" si="3"/>
        <v>468.86023015943113</v>
      </c>
      <c r="I24" s="17">
        <f t="shared" si="3"/>
        <v>463.93296429579357</v>
      </c>
      <c r="J24" s="17">
        <f t="shared" si="3"/>
        <v>459.00809240213636</v>
      </c>
      <c r="K24" s="17">
        <f t="shared" si="3"/>
        <v>450.15850424431261</v>
      </c>
      <c r="L24" s="17">
        <f t="shared" si="3"/>
        <v>441.02928110448073</v>
      </c>
      <c r="M24" s="17">
        <f t="shared" si="3"/>
        <v>432.55835894116308</v>
      </c>
      <c r="N24" s="17">
        <f t="shared" si="3"/>
        <v>425.12571618475556</v>
      </c>
      <c r="O24" s="17">
        <f t="shared" si="3"/>
        <v>418.22566914868247</v>
      </c>
      <c r="P24" s="17">
        <f t="shared" si="3"/>
        <v>411.54021921993825</v>
      </c>
      <c r="Q24" s="17">
        <f t="shared" si="3"/>
        <v>405.22810131231677</v>
      </c>
    </row>
    <row r="25" spans="1:17" x14ac:dyDescent="0.3">
      <c r="A25" s="82" t="s">
        <v>26</v>
      </c>
      <c r="B25" s="83">
        <v>429.24262981588851</v>
      </c>
      <c r="C25" s="83">
        <v>460.73091438044065</v>
      </c>
      <c r="D25" s="83">
        <v>466.49318364808568</v>
      </c>
      <c r="E25" s="83">
        <v>452.98368329629267</v>
      </c>
      <c r="F25" s="83">
        <v>465.0177645006911</v>
      </c>
      <c r="G25" s="83">
        <v>441.3210437657624</v>
      </c>
      <c r="H25" s="83">
        <v>441.66023015943114</v>
      </c>
      <c r="I25" s="83">
        <v>437.33296429579354</v>
      </c>
      <c r="J25" s="83">
        <v>433.00809240213636</v>
      </c>
      <c r="K25" s="83">
        <v>424.75850424431263</v>
      </c>
      <c r="L25" s="83">
        <v>416.22928110448072</v>
      </c>
      <c r="M25" s="83">
        <v>408.35835894116309</v>
      </c>
      <c r="N25" s="83">
        <v>401.42571618475557</v>
      </c>
      <c r="O25" s="83">
        <v>395.12566914868245</v>
      </c>
      <c r="P25" s="83">
        <v>388.94021921993823</v>
      </c>
      <c r="Q25" s="83">
        <v>383.12810131231674</v>
      </c>
    </row>
    <row r="26" spans="1:17" x14ac:dyDescent="0.3">
      <c r="A26" s="82" t="s">
        <v>27</v>
      </c>
      <c r="B26" s="83">
        <v>30.1</v>
      </c>
      <c r="C26" s="83">
        <v>29.41</v>
      </c>
      <c r="D26" s="83">
        <v>29.02</v>
      </c>
      <c r="E26" s="83">
        <v>28.77</v>
      </c>
      <c r="F26" s="83">
        <v>28.53</v>
      </c>
      <c r="G26" s="84">
        <v>27.9</v>
      </c>
      <c r="H26" s="84">
        <v>27.2</v>
      </c>
      <c r="I26" s="84">
        <v>26.6</v>
      </c>
      <c r="J26" s="84">
        <v>26</v>
      </c>
      <c r="K26" s="84">
        <v>25.4</v>
      </c>
      <c r="L26" s="84">
        <v>24.8</v>
      </c>
      <c r="M26" s="84">
        <v>24.2</v>
      </c>
      <c r="N26" s="84">
        <v>23.7</v>
      </c>
      <c r="O26" s="84">
        <v>23.1</v>
      </c>
      <c r="P26" s="84">
        <v>22.6</v>
      </c>
      <c r="Q26" s="84">
        <v>22.1</v>
      </c>
    </row>
    <row r="27" spans="1:17" x14ac:dyDescent="0.3">
      <c r="A27" s="85" t="s">
        <v>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x14ac:dyDescent="0.3">
      <c r="A28" s="85" t="s">
        <v>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</sheetData>
  <pageMargins left="0.7" right="0.7" top="0.75" bottom="0.75" header="0.3" footer="0.3"/>
  <pageSetup paperSize="9" orientation="portrait" horizontalDpi="4294967293" verticalDpi="0" r:id="rId1"/>
  <headerFooter>
    <oddFooter>&amp;L&amp;1#&amp;"Calibri"&amp;10&amp;K317100Classification GRTgaz : Public [ ] Interne [X] Restreint [ ] Secret [ ]</oddFooter>
  </headerFooter>
  <ignoredErrors>
    <ignoredError sqref="B8:Q8 B14:Q14 B22:Q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BA0AF-FA3E-4313-A54B-EB6C33CF26D4}">
  <dimension ref="A1:Q28"/>
  <sheetViews>
    <sheetView showGridLines="0" zoomScale="85" zoomScaleNormal="85" workbookViewId="0">
      <selection activeCell="A29" sqref="A29"/>
    </sheetView>
  </sheetViews>
  <sheetFormatPr baseColWidth="10" defaultRowHeight="14.4" x14ac:dyDescent="0.3"/>
  <cols>
    <col min="1" max="1" width="29.5546875" customWidth="1"/>
    <col min="2" max="17" width="5" bestFit="1" customWidth="1"/>
  </cols>
  <sheetData>
    <row r="1" spans="1:17" ht="27.75" customHeight="1" x14ac:dyDescent="0.3">
      <c r="A1" s="26" t="s">
        <v>5</v>
      </c>
      <c r="B1" s="27">
        <v>2015</v>
      </c>
      <c r="C1" s="27">
        <v>2016</v>
      </c>
      <c r="D1" s="27">
        <v>2017</v>
      </c>
      <c r="E1" s="27">
        <v>2018</v>
      </c>
      <c r="F1" s="27">
        <v>2019</v>
      </c>
      <c r="G1" s="27">
        <v>2020</v>
      </c>
      <c r="H1" s="27">
        <v>2021</v>
      </c>
      <c r="I1" s="27">
        <v>2022</v>
      </c>
      <c r="J1" s="27">
        <v>2023</v>
      </c>
      <c r="K1" s="27">
        <v>2024</v>
      </c>
      <c r="L1" s="27">
        <v>2025</v>
      </c>
      <c r="M1" s="27">
        <v>2026</v>
      </c>
      <c r="N1" s="27">
        <v>2027</v>
      </c>
      <c r="O1" s="27">
        <v>2028</v>
      </c>
      <c r="P1" s="27">
        <v>2029</v>
      </c>
      <c r="Q1" s="27">
        <v>2030</v>
      </c>
    </row>
    <row r="2" spans="1:17" x14ac:dyDescent="0.3">
      <c r="A2" s="28" t="s">
        <v>0</v>
      </c>
      <c r="B2" s="29">
        <v>169.04438812638807</v>
      </c>
      <c r="C2" s="29">
        <v>167.69858664087758</v>
      </c>
      <c r="D2" s="29">
        <v>166.82743547303821</v>
      </c>
      <c r="E2" s="29">
        <v>169.34364303514769</v>
      </c>
      <c r="F2" s="29">
        <v>168.57410206851296</v>
      </c>
      <c r="G2" s="30">
        <v>167.75700000000001</v>
      </c>
      <c r="H2" s="30">
        <v>161.58986573477102</v>
      </c>
      <c r="I2" s="30">
        <v>157.21356005734776</v>
      </c>
      <c r="J2" s="30">
        <v>152.83725437992453</v>
      </c>
      <c r="K2" s="30">
        <v>148.21400472836555</v>
      </c>
      <c r="L2" s="30">
        <v>143.31495457744472</v>
      </c>
      <c r="M2" s="30">
        <v>138.1754285524363</v>
      </c>
      <c r="N2" s="30">
        <v>132.79823532453895</v>
      </c>
      <c r="O2" s="30">
        <v>127.17189805983421</v>
      </c>
      <c r="P2" s="30">
        <v>121.29825752663076</v>
      </c>
      <c r="Q2" s="30">
        <v>115.22594965427125</v>
      </c>
    </row>
    <row r="3" spans="1:17" x14ac:dyDescent="0.3">
      <c r="A3" s="28" t="s">
        <v>1</v>
      </c>
      <c r="B3" s="29">
        <v>76.491542259457603</v>
      </c>
      <c r="C3" s="29">
        <v>77.716313164808341</v>
      </c>
      <c r="D3" s="29">
        <v>78.954424113181886</v>
      </c>
      <c r="E3" s="29">
        <v>78.813044877577525</v>
      </c>
      <c r="F3" s="29">
        <v>78.356774417827936</v>
      </c>
      <c r="G3" s="30">
        <v>75.263999999999996</v>
      </c>
      <c r="H3" s="30">
        <v>71.729802789575061</v>
      </c>
      <c r="I3" s="30">
        <v>69.386450874076033</v>
      </c>
      <c r="J3" s="30">
        <v>67.043098958577005</v>
      </c>
      <c r="K3" s="30">
        <v>62.03924857525913</v>
      </c>
      <c r="L3" s="30">
        <v>56.300843824950327</v>
      </c>
      <c r="M3" s="30">
        <v>51.241821115345338</v>
      </c>
      <c r="N3" s="30">
        <v>46.662249412889217</v>
      </c>
      <c r="O3" s="30">
        <v>42.527759537632299</v>
      </c>
      <c r="P3" s="30">
        <v>38.802913115345241</v>
      </c>
      <c r="Q3" s="30">
        <v>35.452112885018529</v>
      </c>
    </row>
    <row r="4" spans="1:17" x14ac:dyDescent="0.3">
      <c r="A4" s="28" t="s">
        <v>2</v>
      </c>
      <c r="B4" s="29">
        <v>151.00757723195909</v>
      </c>
      <c r="C4" s="29">
        <v>150.31907514450864</v>
      </c>
      <c r="D4" s="29">
        <v>156</v>
      </c>
      <c r="E4" s="29">
        <v>159</v>
      </c>
      <c r="F4" s="29">
        <v>153.6</v>
      </c>
      <c r="G4" s="30">
        <v>144</v>
      </c>
      <c r="H4" s="30">
        <v>139.57217456709958</v>
      </c>
      <c r="I4" s="30">
        <v>139.34434913419915</v>
      </c>
      <c r="J4" s="30">
        <v>139.11652370129872</v>
      </c>
      <c r="K4" s="30">
        <v>136.06776850649351</v>
      </c>
      <c r="L4" s="30">
        <v>132.92400649350651</v>
      </c>
      <c r="M4" s="30">
        <v>129.34322402597402</v>
      </c>
      <c r="N4" s="30">
        <v>125.77844155844157</v>
      </c>
      <c r="O4" s="30">
        <v>122.23165909090909</v>
      </c>
      <c r="P4" s="30">
        <v>118.13583116883116</v>
      </c>
      <c r="Q4" s="30">
        <v>113.49857142857142</v>
      </c>
    </row>
    <row r="5" spans="1:17" x14ac:dyDescent="0.3">
      <c r="A5" s="28" t="s">
        <v>6</v>
      </c>
      <c r="B5" s="29">
        <v>58.839899340940924</v>
      </c>
      <c r="C5" s="29">
        <v>90.271315682467204</v>
      </c>
      <c r="D5" s="29">
        <v>89.165952633294125</v>
      </c>
      <c r="E5" s="29">
        <v>69.518549669281754</v>
      </c>
      <c r="F5" s="29">
        <v>87.625368014350286</v>
      </c>
      <c r="G5" s="30">
        <v>76.8</v>
      </c>
      <c r="H5" s="30">
        <v>88.057119284468413</v>
      </c>
      <c r="I5" s="30">
        <v>88.272994919527477</v>
      </c>
      <c r="J5" s="30">
        <v>88.488870554586541</v>
      </c>
      <c r="K5" s="30">
        <v>88.704746189645604</v>
      </c>
      <c r="L5" s="30">
        <v>88.920621824704668</v>
      </c>
      <c r="M5" s="30">
        <v>89.136497459763731</v>
      </c>
      <c r="N5" s="30">
        <v>89.352373094822795</v>
      </c>
      <c r="O5" s="30">
        <v>89.568248729881859</v>
      </c>
      <c r="P5" s="30">
        <v>89.784124364940922</v>
      </c>
      <c r="Q5" s="30">
        <v>90</v>
      </c>
    </row>
    <row r="6" spans="1:17" x14ac:dyDescent="0.3">
      <c r="A6" s="28" t="s">
        <v>3</v>
      </c>
      <c r="B6" s="29">
        <v>1.1200000000000001</v>
      </c>
      <c r="C6" s="29">
        <v>1.1833266049217352</v>
      </c>
      <c r="D6" s="29">
        <v>1.5</v>
      </c>
      <c r="E6" s="29">
        <v>1.9</v>
      </c>
      <c r="F6" s="29">
        <v>2.1</v>
      </c>
      <c r="G6" s="30">
        <v>2.4</v>
      </c>
      <c r="H6" s="30">
        <v>3.2073170935322448</v>
      </c>
      <c r="I6" s="30">
        <v>3.5520978906439518</v>
      </c>
      <c r="J6" s="30">
        <v>3.8968786877556587</v>
      </c>
      <c r="K6" s="30">
        <v>4.7871420052135054</v>
      </c>
      <c r="L6" s="30">
        <v>5.760008394816742</v>
      </c>
      <c r="M6" s="30">
        <v>6.941678327960445</v>
      </c>
      <c r="N6" s="30">
        <v>8.3040600653098426</v>
      </c>
      <c r="O6" s="30">
        <v>9.8210037137216482</v>
      </c>
      <c r="P6" s="30">
        <v>11.468113170661866</v>
      </c>
      <c r="Q6" s="30">
        <v>13.222581428155415</v>
      </c>
    </row>
    <row r="7" spans="1:17" x14ac:dyDescent="0.3">
      <c r="A7" s="28" t="s">
        <v>4</v>
      </c>
      <c r="B7" s="29">
        <v>2.839222857142857</v>
      </c>
      <c r="C7" s="29">
        <v>2.9522971428571427</v>
      </c>
      <c r="D7" s="29">
        <v>3.0653714285714284</v>
      </c>
      <c r="E7" s="29">
        <v>3.1784457142857141</v>
      </c>
      <c r="F7" s="29">
        <v>3.2915200000000007</v>
      </c>
      <c r="G7" s="30">
        <v>3</v>
      </c>
      <c r="H7" s="30">
        <v>3.6748800000000004</v>
      </c>
      <c r="I7" s="30">
        <v>3.8665600000000002</v>
      </c>
      <c r="J7" s="30">
        <v>4.0582400000000005</v>
      </c>
      <c r="K7" s="30">
        <v>4.2499200000000004</v>
      </c>
      <c r="L7" s="30">
        <v>4.4416000000000002</v>
      </c>
      <c r="M7" s="30">
        <v>4.6332800000000001</v>
      </c>
      <c r="N7" s="30">
        <v>4.8249599999999999</v>
      </c>
      <c r="O7" s="30">
        <v>5.0166399999999998</v>
      </c>
      <c r="P7" s="30">
        <v>5.2083199999999996</v>
      </c>
      <c r="Q7" s="30">
        <v>5.4</v>
      </c>
    </row>
    <row r="8" spans="1:17" x14ac:dyDescent="0.3">
      <c r="A8" s="31" t="s">
        <v>7</v>
      </c>
      <c r="B8" s="32">
        <f>SUM(B2:B7)</f>
        <v>459.34262981588853</v>
      </c>
      <c r="C8" s="32">
        <f t="shared" ref="C8:Q8" si="0">SUM(C2:C7)</f>
        <v>490.14091438044068</v>
      </c>
      <c r="D8" s="32">
        <f t="shared" si="0"/>
        <v>495.51318364808566</v>
      </c>
      <c r="E8" s="32">
        <f t="shared" si="0"/>
        <v>481.75368329629265</v>
      </c>
      <c r="F8" s="32">
        <f t="shared" si="0"/>
        <v>493.54776450069113</v>
      </c>
      <c r="G8" s="32">
        <f t="shared" si="0"/>
        <v>469.221</v>
      </c>
      <c r="H8" s="32">
        <f t="shared" si="0"/>
        <v>467.83115946944628</v>
      </c>
      <c r="I8" s="32">
        <f t="shared" si="0"/>
        <v>461.63601287579439</v>
      </c>
      <c r="J8" s="32">
        <f t="shared" si="0"/>
        <v>455.44086628214245</v>
      </c>
      <c r="K8" s="32">
        <f t="shared" si="0"/>
        <v>444.06283000497729</v>
      </c>
      <c r="L8" s="32">
        <f t="shared" si="0"/>
        <v>431.66203511542295</v>
      </c>
      <c r="M8" s="32">
        <f t="shared" si="0"/>
        <v>419.47192948147989</v>
      </c>
      <c r="N8" s="32">
        <f t="shared" si="0"/>
        <v>407.72031945600236</v>
      </c>
      <c r="O8" s="32">
        <f t="shared" si="0"/>
        <v>396.33720913197914</v>
      </c>
      <c r="P8" s="32">
        <f t="shared" si="0"/>
        <v>384.69755934640995</v>
      </c>
      <c r="Q8" s="32">
        <f t="shared" si="0"/>
        <v>372.79921539601662</v>
      </c>
    </row>
    <row r="9" spans="1:17" x14ac:dyDescent="0.3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44.25" customHeight="1" x14ac:dyDescent="0.3">
      <c r="A10" s="35" t="s">
        <v>8</v>
      </c>
      <c r="B10" s="27">
        <v>2015</v>
      </c>
      <c r="C10" s="27">
        <v>2016</v>
      </c>
      <c r="D10" s="27">
        <v>2017</v>
      </c>
      <c r="E10" s="27">
        <v>2018</v>
      </c>
      <c r="F10" s="27">
        <v>2019</v>
      </c>
      <c r="G10" s="27">
        <v>2020</v>
      </c>
      <c r="H10" s="27">
        <v>2021</v>
      </c>
      <c r="I10" s="27">
        <v>2022</v>
      </c>
      <c r="J10" s="27">
        <v>2023</v>
      </c>
      <c r="K10" s="27">
        <v>2024</v>
      </c>
      <c r="L10" s="27">
        <v>2025</v>
      </c>
      <c r="M10" s="27">
        <v>2026</v>
      </c>
      <c r="N10" s="27">
        <v>2027</v>
      </c>
      <c r="O10" s="27">
        <v>2028</v>
      </c>
      <c r="P10" s="27">
        <v>2029</v>
      </c>
      <c r="Q10" s="27">
        <v>2030</v>
      </c>
    </row>
    <row r="11" spans="1:17" x14ac:dyDescent="0.3">
      <c r="A11" s="28" t="s">
        <v>2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30">
        <v>0</v>
      </c>
      <c r="H11" s="30">
        <v>0</v>
      </c>
      <c r="I11" s="30">
        <v>0.23691818181818178</v>
      </c>
      <c r="J11" s="30">
        <v>0.47383636363636356</v>
      </c>
      <c r="K11" s="30">
        <v>0.82921363636363621</v>
      </c>
      <c r="L11" s="30">
        <v>1.5399681818181818</v>
      </c>
      <c r="M11" s="30">
        <v>2.3691818181818181</v>
      </c>
      <c r="N11" s="30">
        <v>3.5537727272727277</v>
      </c>
      <c r="O11" s="30">
        <v>4.7383636363636361</v>
      </c>
      <c r="P11" s="30">
        <v>6.3093181818181812</v>
      </c>
      <c r="Q11" s="30">
        <v>8.5</v>
      </c>
    </row>
    <row r="12" spans="1:17" x14ac:dyDescent="0.3">
      <c r="A12" s="28" t="s">
        <v>3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30">
        <v>4.3765762367883299E-5</v>
      </c>
      <c r="H12" s="30">
        <v>8.7531524735766597E-5</v>
      </c>
      <c r="I12" s="30">
        <v>1.3129728710364988E-4</v>
      </c>
      <c r="J12" s="30">
        <v>1.7506304947153319E-4</v>
      </c>
      <c r="K12" s="30">
        <v>1.65026101301832E-4</v>
      </c>
      <c r="L12" s="30">
        <v>1.5556460482719361E-4</v>
      </c>
      <c r="M12" s="30">
        <v>1.4664556748376781E-4</v>
      </c>
      <c r="N12" s="30">
        <v>1.3823788828136517E-4</v>
      </c>
      <c r="O12" s="30">
        <v>1.3031224935323353E-4</v>
      </c>
      <c r="P12" s="30">
        <v>1.2284101372364814E-4</v>
      </c>
      <c r="Q12" s="30">
        <v>1.1579812893682569E-4</v>
      </c>
    </row>
    <row r="13" spans="1:17" x14ac:dyDescent="0.3">
      <c r="A13" s="28" t="s">
        <v>9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</row>
    <row r="14" spans="1:17" x14ac:dyDescent="0.3">
      <c r="A14" s="31" t="s">
        <v>7</v>
      </c>
      <c r="B14" s="36">
        <f>SUM(B11:B13)</f>
        <v>0</v>
      </c>
      <c r="C14" s="36">
        <f t="shared" ref="C14:Q14" si="1">SUM(C11:C13)</f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7">
        <f t="shared" si="1"/>
        <v>4.3765762367883299E-5</v>
      </c>
      <c r="H14" s="37">
        <f t="shared" si="1"/>
        <v>8.7531524735766597E-5</v>
      </c>
      <c r="I14" s="37">
        <f t="shared" si="1"/>
        <v>0.23704947910528543</v>
      </c>
      <c r="J14" s="37">
        <f t="shared" si="1"/>
        <v>0.47401142668583507</v>
      </c>
      <c r="K14" s="37">
        <f t="shared" si="1"/>
        <v>0.82937866246493808</v>
      </c>
      <c r="L14" s="37">
        <f t="shared" si="1"/>
        <v>1.5401237464230091</v>
      </c>
      <c r="M14" s="37">
        <f t="shared" si="1"/>
        <v>2.3693284637493019</v>
      </c>
      <c r="N14" s="37">
        <f t="shared" si="1"/>
        <v>3.553910965161009</v>
      </c>
      <c r="O14" s="37">
        <f t="shared" si="1"/>
        <v>4.7384939486129891</v>
      </c>
      <c r="P14" s="37">
        <f t="shared" si="1"/>
        <v>6.3094410228319049</v>
      </c>
      <c r="Q14" s="37">
        <f t="shared" si="1"/>
        <v>8.5001157981289364</v>
      </c>
    </row>
    <row r="15" spans="1:17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34.5" customHeight="1" x14ac:dyDescent="0.3">
      <c r="A16" s="35" t="s">
        <v>10</v>
      </c>
      <c r="B16" s="27">
        <v>2015</v>
      </c>
      <c r="C16" s="27">
        <v>2016</v>
      </c>
      <c r="D16" s="27">
        <v>2017</v>
      </c>
      <c r="E16" s="27">
        <v>2018</v>
      </c>
      <c r="F16" s="27">
        <v>2019</v>
      </c>
      <c r="G16" s="27">
        <v>2020</v>
      </c>
      <c r="H16" s="27">
        <v>2021</v>
      </c>
      <c r="I16" s="27">
        <v>2022</v>
      </c>
      <c r="J16" s="27">
        <v>2023</v>
      </c>
      <c r="K16" s="27">
        <v>2024</v>
      </c>
      <c r="L16" s="27">
        <v>2025</v>
      </c>
      <c r="M16" s="27">
        <v>2026</v>
      </c>
      <c r="N16" s="27">
        <v>2027</v>
      </c>
      <c r="O16" s="27">
        <v>2028</v>
      </c>
      <c r="P16" s="27">
        <v>2029</v>
      </c>
      <c r="Q16" s="27">
        <v>2030</v>
      </c>
    </row>
    <row r="17" spans="1:17" x14ac:dyDescent="0.3">
      <c r="A17" s="38" t="s">
        <v>17</v>
      </c>
      <c r="B17" s="29">
        <v>8.2000000000000003E-2</v>
      </c>
      <c r="C17" s="29">
        <v>0.215</v>
      </c>
      <c r="D17" s="29">
        <v>0.40600000000000003</v>
      </c>
      <c r="E17" s="29">
        <v>0.71399999999999997</v>
      </c>
      <c r="F17" s="29">
        <v>1.2350000000000001</v>
      </c>
      <c r="G17" s="30">
        <v>1.5328125000000001</v>
      </c>
      <c r="H17" s="30">
        <v>2.42625</v>
      </c>
      <c r="I17" s="30">
        <v>3.9153124999999998</v>
      </c>
      <c r="J17" s="30">
        <v>6</v>
      </c>
      <c r="K17" s="30">
        <v>9.1999999999999993</v>
      </c>
      <c r="L17" s="30">
        <v>12.399999999999999</v>
      </c>
      <c r="M17" s="30">
        <v>15.599999999999998</v>
      </c>
      <c r="N17" s="30">
        <v>18.799999999999997</v>
      </c>
      <c r="O17" s="30">
        <v>22</v>
      </c>
      <c r="P17" s="30">
        <v>26</v>
      </c>
      <c r="Q17" s="30">
        <v>30</v>
      </c>
    </row>
    <row r="18" spans="1:17" x14ac:dyDescent="0.3">
      <c r="A18" s="38" t="s">
        <v>14</v>
      </c>
      <c r="B18" s="29">
        <v>8.2000000000000003E-2</v>
      </c>
      <c r="C18" s="29">
        <v>8.2000000000000003E-2</v>
      </c>
      <c r="D18" s="29">
        <v>8.2000000000000003E-2</v>
      </c>
      <c r="E18" s="29">
        <v>8.2000000000000003E-2</v>
      </c>
      <c r="F18" s="29">
        <v>8.2000000000000003E-2</v>
      </c>
      <c r="G18" s="29">
        <v>8.2000000000000003E-2</v>
      </c>
      <c r="H18" s="29">
        <v>8.2000000000000003E-2</v>
      </c>
      <c r="I18" s="29">
        <v>8.2000000000000003E-2</v>
      </c>
      <c r="J18" s="29">
        <v>8.2000000000000003E-2</v>
      </c>
      <c r="K18" s="29">
        <v>8.2000000000000003E-2</v>
      </c>
      <c r="L18" s="29">
        <v>8.2000000000000003E-2</v>
      </c>
      <c r="M18" s="29">
        <v>8.2000000000000003E-2</v>
      </c>
      <c r="N18" s="29">
        <v>8.2000000000000003E-2</v>
      </c>
      <c r="O18" s="29">
        <v>8.2000000000000003E-2</v>
      </c>
      <c r="P18" s="29">
        <v>8.2000000000000003E-2</v>
      </c>
      <c r="Q18" s="29">
        <v>8.2000000000000003E-2</v>
      </c>
    </row>
    <row r="19" spans="1:17" x14ac:dyDescent="0.3">
      <c r="A19" s="38" t="s">
        <v>15</v>
      </c>
      <c r="B19" s="29">
        <v>8.2000000000000003E-2</v>
      </c>
      <c r="C19" s="29">
        <v>8.2000000000000003E-2</v>
      </c>
      <c r="D19" s="29">
        <v>8.2000000000000003E-2</v>
      </c>
      <c r="E19" s="29">
        <v>8.2000000000000003E-2</v>
      </c>
      <c r="F19" s="29">
        <v>8.2000000000000003E-2</v>
      </c>
      <c r="G19" s="29">
        <v>8.2000000000000003E-2</v>
      </c>
      <c r="H19" s="29">
        <v>8.2000000000000003E-2</v>
      </c>
      <c r="I19" s="29">
        <v>8.2000000000000003E-2</v>
      </c>
      <c r="J19" s="29">
        <v>8.2000000000000003E-2</v>
      </c>
      <c r="K19" s="29">
        <v>8.2000000000000003E-2</v>
      </c>
      <c r="L19" s="29">
        <v>8.2000000000000003E-2</v>
      </c>
      <c r="M19" s="29">
        <v>8.2000000000000003E-2</v>
      </c>
      <c r="N19" s="29">
        <v>8.2000000000000003E-2</v>
      </c>
      <c r="O19" s="29">
        <v>8.2000000000000003E-2</v>
      </c>
      <c r="P19" s="29">
        <v>8.2000000000000003E-2</v>
      </c>
      <c r="Q19" s="29">
        <v>8.2000000000000003E-2</v>
      </c>
    </row>
    <row r="20" spans="1:17" x14ac:dyDescent="0.3">
      <c r="A20" s="38" t="s">
        <v>11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30">
        <v>0</v>
      </c>
      <c r="H20" s="30">
        <v>0</v>
      </c>
      <c r="I20" s="30">
        <v>0.7142857142857143</v>
      </c>
      <c r="J20" s="30">
        <v>1.4285714285714286</v>
      </c>
      <c r="K20" s="30">
        <v>2.1428571428571428</v>
      </c>
      <c r="L20" s="30">
        <v>2.8571428571428572</v>
      </c>
      <c r="M20" s="30">
        <v>3.5714285714285716</v>
      </c>
      <c r="N20" s="30">
        <v>4.2857142857142856</v>
      </c>
      <c r="O20" s="30">
        <v>5</v>
      </c>
      <c r="P20" s="30">
        <v>6.75</v>
      </c>
      <c r="Q20" s="30">
        <v>8.5</v>
      </c>
    </row>
    <row r="21" spans="1:17" x14ac:dyDescent="0.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x14ac:dyDescent="0.3">
      <c r="A22" s="38" t="s">
        <v>12</v>
      </c>
      <c r="B22" s="29">
        <f>B8-SUM(B17:B19)-B13</f>
        <v>459.09662981588855</v>
      </c>
      <c r="C22" s="29">
        <f t="shared" ref="C22:Q22" si="2">C8-SUM(C17:C19)-C13</f>
        <v>489.76191438044066</v>
      </c>
      <c r="D22" s="29">
        <f t="shared" si="2"/>
        <v>494.94318364808566</v>
      </c>
      <c r="E22" s="29">
        <f t="shared" si="2"/>
        <v>480.87568329629266</v>
      </c>
      <c r="F22" s="29">
        <f t="shared" si="2"/>
        <v>492.14876450069113</v>
      </c>
      <c r="G22" s="29">
        <f t="shared" si="2"/>
        <v>467.52418749999998</v>
      </c>
      <c r="H22" s="29">
        <f t="shared" si="2"/>
        <v>465.24090946944625</v>
      </c>
      <c r="I22" s="29">
        <f t="shared" si="2"/>
        <v>457.55670037579438</v>
      </c>
      <c r="J22" s="29">
        <f t="shared" si="2"/>
        <v>449.27686628214246</v>
      </c>
      <c r="K22" s="29">
        <f t="shared" si="2"/>
        <v>434.69883000497731</v>
      </c>
      <c r="L22" s="29">
        <f t="shared" si="2"/>
        <v>419.09803511542293</v>
      </c>
      <c r="M22" s="29">
        <f t="shared" si="2"/>
        <v>403.70792948147988</v>
      </c>
      <c r="N22" s="29">
        <f t="shared" si="2"/>
        <v>388.75631945600236</v>
      </c>
      <c r="O22" s="29">
        <f t="shared" si="2"/>
        <v>374.17320913197915</v>
      </c>
      <c r="P22" s="29">
        <f t="shared" si="2"/>
        <v>358.53355934640996</v>
      </c>
      <c r="Q22" s="29">
        <f t="shared" si="2"/>
        <v>342.63521539601663</v>
      </c>
    </row>
    <row r="23" spans="1:17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x14ac:dyDescent="0.3">
      <c r="A24" s="38" t="s">
        <v>13</v>
      </c>
      <c r="B24" s="29">
        <f>B8+B14-B13</f>
        <v>459.34262981588853</v>
      </c>
      <c r="C24" s="29">
        <f t="shared" ref="C24:Q24" si="3">C8+C14-C13</f>
        <v>490.14091438044068</v>
      </c>
      <c r="D24" s="29">
        <f t="shared" si="3"/>
        <v>495.51318364808566</v>
      </c>
      <c r="E24" s="29">
        <f t="shared" si="3"/>
        <v>481.75368329629265</v>
      </c>
      <c r="F24" s="29">
        <f t="shared" si="3"/>
        <v>493.54776450069113</v>
      </c>
      <c r="G24" s="30">
        <f t="shared" si="3"/>
        <v>469.22104376576237</v>
      </c>
      <c r="H24" s="30">
        <f t="shared" si="3"/>
        <v>467.83124700097102</v>
      </c>
      <c r="I24" s="30">
        <f t="shared" si="3"/>
        <v>461.87306235489967</v>
      </c>
      <c r="J24" s="30">
        <f t="shared" si="3"/>
        <v>455.91487770882827</v>
      </c>
      <c r="K24" s="30">
        <f t="shared" si="3"/>
        <v>444.89220866744222</v>
      </c>
      <c r="L24" s="30">
        <f t="shared" si="3"/>
        <v>433.20215886184599</v>
      </c>
      <c r="M24" s="30">
        <f t="shared" si="3"/>
        <v>421.84125794522919</v>
      </c>
      <c r="N24" s="30">
        <f t="shared" si="3"/>
        <v>411.27423042116334</v>
      </c>
      <c r="O24" s="30">
        <f t="shared" si="3"/>
        <v>401.07570308059212</v>
      </c>
      <c r="P24" s="30">
        <f t="shared" si="3"/>
        <v>391.00700036924184</v>
      </c>
      <c r="Q24" s="30">
        <f t="shared" si="3"/>
        <v>381.29933119414557</v>
      </c>
    </row>
    <row r="25" spans="1:17" x14ac:dyDescent="0.3">
      <c r="A25" s="86" t="s">
        <v>26</v>
      </c>
      <c r="B25" s="29">
        <v>429.24262981588851</v>
      </c>
      <c r="C25" s="29">
        <v>460.73091438044065</v>
      </c>
      <c r="D25" s="29">
        <v>466.49318364808568</v>
      </c>
      <c r="E25" s="29">
        <v>452.98368329629267</v>
      </c>
      <c r="F25" s="29">
        <v>465.0177645006911</v>
      </c>
      <c r="G25" s="30">
        <v>441.52104376576239</v>
      </c>
      <c r="H25" s="30">
        <v>441.03124700097101</v>
      </c>
      <c r="I25" s="30">
        <v>435.87306235489967</v>
      </c>
      <c r="J25" s="30">
        <v>430.61487770882826</v>
      </c>
      <c r="K25" s="30">
        <v>420.39220866744222</v>
      </c>
      <c r="L25" s="30">
        <v>409.40215886184598</v>
      </c>
      <c r="M25" s="30">
        <v>398.74125794522917</v>
      </c>
      <c r="N25" s="30">
        <v>388.87423042116336</v>
      </c>
      <c r="O25" s="30">
        <v>379.37570308059213</v>
      </c>
      <c r="P25" s="30">
        <v>370.00700036924184</v>
      </c>
      <c r="Q25" s="30">
        <v>360.89933119414559</v>
      </c>
    </row>
    <row r="26" spans="1:17" x14ac:dyDescent="0.3">
      <c r="A26" s="86" t="s">
        <v>27</v>
      </c>
      <c r="B26" s="29">
        <v>30.1</v>
      </c>
      <c r="C26" s="29">
        <v>29.41</v>
      </c>
      <c r="D26" s="29">
        <v>29.02</v>
      </c>
      <c r="E26" s="29">
        <v>28.77</v>
      </c>
      <c r="F26" s="29">
        <v>28.53</v>
      </c>
      <c r="G26" s="30">
        <v>27.7</v>
      </c>
      <c r="H26" s="30">
        <v>26.8</v>
      </c>
      <c r="I26" s="30">
        <v>26</v>
      </c>
      <c r="J26" s="30">
        <v>25.3</v>
      </c>
      <c r="K26" s="30">
        <v>24.5</v>
      </c>
      <c r="L26" s="30">
        <v>23.8</v>
      </c>
      <c r="M26" s="30">
        <v>23.1</v>
      </c>
      <c r="N26" s="30">
        <v>22.4</v>
      </c>
      <c r="O26" s="30">
        <v>21.7</v>
      </c>
      <c r="P26" s="30">
        <v>21</v>
      </c>
      <c r="Q26" s="30">
        <v>20.399999999999999</v>
      </c>
    </row>
    <row r="27" spans="1:17" x14ac:dyDescent="0.3">
      <c r="A27" s="87" t="s">
        <v>29</v>
      </c>
    </row>
    <row r="28" spans="1:17" x14ac:dyDescent="0.3">
      <c r="A28" s="87" t="s">
        <v>28</v>
      </c>
    </row>
  </sheetData>
  <pageMargins left="0.7" right="0.7" top="0.75" bottom="0.75" header="0.3" footer="0.3"/>
  <pageSetup paperSize="9" orientation="portrait" horizontalDpi="4294967293" verticalDpi="0" r:id="rId1"/>
  <headerFooter>
    <oddFooter>&amp;L&amp;1#&amp;"Calibri"&amp;10&amp;K317100Classification GRTgaz : Public [ ] Interne [X] Restreint [ ] Secret [ ]</oddFooter>
  </headerFooter>
  <ignoredErrors>
    <ignoredError sqref="B8:Q8 B14:Q14 B22:Q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A6CF-F93F-482C-B02D-BE82DC15D866}">
  <dimension ref="B1:R55"/>
  <sheetViews>
    <sheetView zoomScale="85" zoomScaleNormal="85" workbookViewId="0"/>
  </sheetViews>
  <sheetFormatPr baseColWidth="10" defaultColWidth="11.44140625" defaultRowHeight="14.4" x14ac:dyDescent="0.3"/>
  <cols>
    <col min="2" max="2" width="31.44140625" customWidth="1"/>
    <col min="3" max="18" width="5.44140625" bestFit="1" customWidth="1"/>
  </cols>
  <sheetData>
    <row r="1" spans="2:18" ht="15.6" x14ac:dyDescent="0.3">
      <c r="B1" s="68" t="s">
        <v>23</v>
      </c>
      <c r="C1" s="69">
        <v>2015</v>
      </c>
      <c r="D1" s="69">
        <v>2016</v>
      </c>
      <c r="E1" s="69">
        <v>2017</v>
      </c>
      <c r="F1" s="69">
        <v>2018</v>
      </c>
      <c r="G1" s="69">
        <v>2019</v>
      </c>
      <c r="H1" s="69">
        <v>2020</v>
      </c>
      <c r="I1" s="69">
        <v>2021</v>
      </c>
      <c r="J1" s="69">
        <v>2022</v>
      </c>
      <c r="K1" s="69">
        <v>2023</v>
      </c>
      <c r="L1" s="69">
        <v>2024</v>
      </c>
      <c r="M1" s="69">
        <v>2025</v>
      </c>
      <c r="N1" s="69">
        <v>2026</v>
      </c>
      <c r="O1" s="69">
        <v>2027</v>
      </c>
      <c r="P1" s="69">
        <v>2028</v>
      </c>
      <c r="Q1" s="69">
        <v>2029</v>
      </c>
      <c r="R1" s="69">
        <v>2030</v>
      </c>
    </row>
    <row r="2" spans="2:18" x14ac:dyDescent="0.3">
      <c r="B2" s="54" t="s">
        <v>18</v>
      </c>
      <c r="C2" s="70">
        <v>4290.8914605784203</v>
      </c>
      <c r="D2" s="70">
        <v>4263.9083604158768</v>
      </c>
      <c r="E2" s="70">
        <v>4260.6901100000005</v>
      </c>
      <c r="F2" s="70">
        <v>4163.7547334540068</v>
      </c>
      <c r="G2" s="70">
        <v>4143.7387099999996</v>
      </c>
      <c r="H2" s="70">
        <v>4145.77963</v>
      </c>
      <c r="I2" s="70">
        <v>4203.8415409999998</v>
      </c>
      <c r="J2" s="70">
        <v>4257.0117110000001</v>
      </c>
      <c r="K2" s="70">
        <v>4152.9423109316922</v>
      </c>
      <c r="L2" s="70">
        <v>4049.0653495055203</v>
      </c>
      <c r="M2" s="70">
        <v>3945.3761222537951</v>
      </c>
      <c r="N2" s="70">
        <v>3841.8700397170019</v>
      </c>
      <c r="O2" s="70">
        <v>3738.5426246322377</v>
      </c>
      <c r="P2" s="70">
        <v>3635.3895091903892</v>
      </c>
      <c r="Q2" s="70">
        <v>3532.4064323603629</v>
      </c>
      <c r="R2" s="70">
        <v>3429.589237278723</v>
      </c>
    </row>
    <row r="3" spans="2:18" x14ac:dyDescent="0.3">
      <c r="B3" s="56" t="s">
        <v>19</v>
      </c>
      <c r="C3" s="70">
        <v>4290.8914605784203</v>
      </c>
      <c r="D3" s="70">
        <v>4263.9083604158768</v>
      </c>
      <c r="E3" s="70">
        <v>4260.6901100000005</v>
      </c>
      <c r="F3" s="70">
        <v>4163.7547334540068</v>
      </c>
      <c r="G3" s="70">
        <v>4143.7387099999996</v>
      </c>
      <c r="H3" s="70">
        <v>4145.77963</v>
      </c>
      <c r="I3" s="70">
        <v>4203.8415409999998</v>
      </c>
      <c r="J3" s="70">
        <v>4257.0117110000001</v>
      </c>
      <c r="K3" s="70">
        <v>4165.4004679921381</v>
      </c>
      <c r="L3" s="70">
        <v>4073.9383476757307</v>
      </c>
      <c r="M3" s="70">
        <v>3982.6221409181649</v>
      </c>
      <c r="N3" s="70">
        <v>3891.4487076476225</v>
      </c>
      <c r="O3" s="70">
        <v>3800.4149753668908</v>
      </c>
      <c r="P3" s="70">
        <v>3709.5179376991518</v>
      </c>
      <c r="Q3" s="70">
        <v>3618.7546529650635</v>
      </c>
      <c r="R3" s="70">
        <v>3528.1222427904663</v>
      </c>
    </row>
    <row r="4" spans="2:18" x14ac:dyDescent="0.3">
      <c r="B4" s="57" t="s">
        <v>20</v>
      </c>
      <c r="C4" s="70">
        <v>4290.8914605784203</v>
      </c>
      <c r="D4" s="70">
        <v>4263.9083604158768</v>
      </c>
      <c r="E4" s="70">
        <v>4260.6901100000005</v>
      </c>
      <c r="F4" s="70">
        <v>4163.7547334540068</v>
      </c>
      <c r="G4" s="70">
        <v>4143.7387099999996</v>
      </c>
      <c r="H4" s="70">
        <v>4145.77963</v>
      </c>
      <c r="I4" s="70">
        <v>4203.8415409999998</v>
      </c>
      <c r="J4" s="70">
        <v>4257.0117110000001</v>
      </c>
      <c r="K4" s="70">
        <v>4118.2142868943629</v>
      </c>
      <c r="L4" s="70">
        <v>3979.7591644401609</v>
      </c>
      <c r="M4" s="70">
        <v>3841.635183088466</v>
      </c>
      <c r="N4" s="70">
        <v>3703.8315461736443</v>
      </c>
      <c r="O4" s="70">
        <v>3566.3378090491487</v>
      </c>
      <c r="P4" s="70">
        <v>3429.1438676101407</v>
      </c>
      <c r="Q4" s="70">
        <v>3292.2399471903232</v>
      </c>
      <c r="R4" s="70">
        <v>3155.616591820783</v>
      </c>
    </row>
    <row r="5" spans="2:18" x14ac:dyDescent="0.3">
      <c r="B5" s="58" t="s">
        <v>21</v>
      </c>
      <c r="C5" s="70">
        <v>4290.8914605784203</v>
      </c>
      <c r="D5" s="70">
        <v>4263.9083604158768</v>
      </c>
      <c r="E5" s="70">
        <v>4260.6901100000005</v>
      </c>
      <c r="F5" s="70">
        <v>4163.7547334540068</v>
      </c>
      <c r="G5" s="70">
        <v>4143.7387099999996</v>
      </c>
      <c r="H5" s="70">
        <v>4145.77963</v>
      </c>
      <c r="I5" s="70">
        <v>4203.8415409999998</v>
      </c>
      <c r="J5" s="70">
        <v>4257.0117110000001</v>
      </c>
      <c r="K5" s="70">
        <v>4231.9294997653315</v>
      </c>
      <c r="L5" s="70">
        <v>4206.858466883763</v>
      </c>
      <c r="M5" s="70">
        <v>4181.7985464927042</v>
      </c>
      <c r="N5" s="70">
        <v>4156.7496731176279</v>
      </c>
      <c r="O5" s="70">
        <v>4131.7117816697782</v>
      </c>
      <c r="P5" s="70">
        <v>4106.6848074439049</v>
      </c>
      <c r="Q5" s="70">
        <v>4081.6686861159947</v>
      </c>
      <c r="R5" s="70">
        <v>4056.6633537410321</v>
      </c>
    </row>
    <row r="7" spans="2:18" x14ac:dyDescent="0.3">
      <c r="B7" s="59" t="s">
        <v>22</v>
      </c>
      <c r="C7" s="55">
        <f t="shared" ref="C7:D7" si="0">C5</f>
        <v>4290.8914605784203</v>
      </c>
      <c r="D7" s="55">
        <f t="shared" si="0"/>
        <v>4263.9083604158768</v>
      </c>
      <c r="E7" s="55">
        <v>4260.6901100000005</v>
      </c>
      <c r="F7" s="55">
        <v>4163.7547334540068</v>
      </c>
      <c r="G7" s="55">
        <v>4143.7387099999996</v>
      </c>
      <c r="H7" s="55">
        <f>H5</f>
        <v>4145.77963</v>
      </c>
    </row>
    <row r="39" spans="2:18" ht="15.6" x14ac:dyDescent="0.3">
      <c r="B39" s="67" t="s">
        <v>24</v>
      </c>
      <c r="C39" s="66">
        <v>2015</v>
      </c>
      <c r="D39" s="66">
        <v>2016</v>
      </c>
      <c r="E39" s="66">
        <v>2017</v>
      </c>
      <c r="F39" s="66">
        <v>2018</v>
      </c>
      <c r="G39" s="66">
        <v>2019</v>
      </c>
      <c r="H39" s="66">
        <v>2020</v>
      </c>
      <c r="I39" s="66">
        <v>2021</v>
      </c>
      <c r="J39" s="66">
        <v>2022</v>
      </c>
      <c r="K39" s="66">
        <v>2023</v>
      </c>
      <c r="L39" s="66">
        <v>2024</v>
      </c>
      <c r="M39" s="66">
        <v>2025</v>
      </c>
      <c r="N39" s="66">
        <v>2026</v>
      </c>
      <c r="O39" s="66">
        <v>2027</v>
      </c>
      <c r="P39" s="66">
        <v>2028</v>
      </c>
      <c r="Q39" s="66">
        <v>2029</v>
      </c>
      <c r="R39" s="66">
        <v>2030</v>
      </c>
    </row>
    <row r="40" spans="2:18" x14ac:dyDescent="0.3">
      <c r="B40" s="54" t="s">
        <v>18</v>
      </c>
      <c r="C40" s="60">
        <v>3959.8914605784203</v>
      </c>
      <c r="D40" s="60">
        <v>3934.9083604158768</v>
      </c>
      <c r="E40" s="60">
        <v>3939.6901100000005</v>
      </c>
      <c r="F40" s="60">
        <v>3838.7547334540068</v>
      </c>
      <c r="G40" s="60">
        <v>3821.7387099999996</v>
      </c>
      <c r="H40" s="62">
        <v>3823.77963</v>
      </c>
      <c r="I40" s="62">
        <v>3881.8415409999998</v>
      </c>
      <c r="J40" s="62">
        <v>3935.0117110000001</v>
      </c>
      <c r="K40" s="62">
        <v>3838.8141114098084</v>
      </c>
      <c r="L40" s="62">
        <v>3742.6165118196177</v>
      </c>
      <c r="M40" s="61">
        <v>3646.4189122294265</v>
      </c>
      <c r="N40" s="61">
        <v>3550.2213126392357</v>
      </c>
      <c r="O40" s="61">
        <v>3454.023713049045</v>
      </c>
      <c r="P40" s="61">
        <v>3357.8261134588538</v>
      </c>
      <c r="Q40" s="61">
        <v>3261.628513868663</v>
      </c>
      <c r="R40" s="61">
        <v>3165.4309142784709</v>
      </c>
    </row>
    <row r="41" spans="2:18" x14ac:dyDescent="0.3">
      <c r="B41" s="56" t="s">
        <v>19</v>
      </c>
      <c r="C41" s="60">
        <v>3959.8914605784203</v>
      </c>
      <c r="D41" s="60">
        <v>3934.9083604158768</v>
      </c>
      <c r="E41" s="60">
        <v>3939.6901100000005</v>
      </c>
      <c r="F41" s="60">
        <v>3838.7547334540068</v>
      </c>
      <c r="G41" s="60">
        <v>3821.7387099999996</v>
      </c>
      <c r="H41" s="62">
        <v>3823.77963</v>
      </c>
      <c r="I41" s="62">
        <v>3881.8415409999998</v>
      </c>
      <c r="J41" s="62">
        <v>3935.0117110000001</v>
      </c>
      <c r="K41" s="62">
        <v>3850.329934540775</v>
      </c>
      <c r="L41" s="62">
        <v>3765.6481580815498</v>
      </c>
      <c r="M41" s="61">
        <v>3680.9663816223251</v>
      </c>
      <c r="N41" s="61">
        <v>3596.2846051631004</v>
      </c>
      <c r="O41" s="61">
        <v>3511.6028287038753</v>
      </c>
      <c r="P41" s="61">
        <v>3426.9210522446501</v>
      </c>
      <c r="Q41" s="61">
        <v>3342.2392757854254</v>
      </c>
      <c r="R41" s="61">
        <v>3257.5574993262012</v>
      </c>
    </row>
    <row r="42" spans="2:18" x14ac:dyDescent="0.3">
      <c r="B42" s="57" t="s">
        <v>20</v>
      </c>
      <c r="C42" s="60">
        <v>3959.8914605784203</v>
      </c>
      <c r="D42" s="60">
        <v>3934.9083604158768</v>
      </c>
      <c r="E42" s="60">
        <v>3939.6901100000005</v>
      </c>
      <c r="F42" s="60">
        <v>3838.7547334540068</v>
      </c>
      <c r="G42" s="60">
        <v>3821.7387099999996</v>
      </c>
      <c r="H42" s="62">
        <v>3823.77963</v>
      </c>
      <c r="I42" s="62">
        <v>3881.8415409999998</v>
      </c>
      <c r="J42" s="62">
        <v>3935.0117110000001</v>
      </c>
      <c r="K42" s="62">
        <v>3806.7129121263611</v>
      </c>
      <c r="L42" s="62">
        <v>3678.414113252722</v>
      </c>
      <c r="M42" s="61">
        <v>3550.1153143790834</v>
      </c>
      <c r="N42" s="61">
        <v>3421.8165155054448</v>
      </c>
      <c r="O42" s="61">
        <v>3293.5177166318058</v>
      </c>
      <c r="P42" s="61">
        <v>3165.2189177581668</v>
      </c>
      <c r="Q42" s="61">
        <v>3036.9201188845282</v>
      </c>
      <c r="R42" s="61">
        <v>2908.6213200108905</v>
      </c>
    </row>
    <row r="43" spans="2:18" x14ac:dyDescent="0.3">
      <c r="B43" s="58" t="s">
        <v>21</v>
      </c>
      <c r="C43" s="60">
        <v>3959.8914605784203</v>
      </c>
      <c r="D43" s="60">
        <v>3934.9083604158768</v>
      </c>
      <c r="E43" s="60">
        <v>3939.6901100000005</v>
      </c>
      <c r="F43" s="60">
        <v>3838.7547334540068</v>
      </c>
      <c r="G43" s="60">
        <v>3821.7387099999996</v>
      </c>
      <c r="H43" s="62">
        <v>3823.77963</v>
      </c>
      <c r="I43" s="62">
        <v>3881.8415409999998</v>
      </c>
      <c r="J43" s="62">
        <v>3935.0117110000001</v>
      </c>
      <c r="K43" s="62">
        <v>3911.8267160677187</v>
      </c>
      <c r="L43" s="62">
        <v>3888.6417211354383</v>
      </c>
      <c r="M43" s="61">
        <v>3865.4567262031569</v>
      </c>
      <c r="N43" s="61">
        <v>3842.2717312708764</v>
      </c>
      <c r="O43" s="61">
        <v>3819.0867363385951</v>
      </c>
      <c r="P43" s="61">
        <v>3795.9017414063146</v>
      </c>
      <c r="Q43" s="61">
        <v>3772.7167464740332</v>
      </c>
      <c r="R43" s="61">
        <v>3749.5317515417505</v>
      </c>
    </row>
    <row r="45" spans="2:18" ht="15.6" x14ac:dyDescent="0.3">
      <c r="B45" s="65" t="s">
        <v>25</v>
      </c>
      <c r="C45" s="64">
        <v>2015</v>
      </c>
      <c r="D45" s="64">
        <v>2016</v>
      </c>
      <c r="E45" s="64">
        <v>2017</v>
      </c>
      <c r="F45" s="64">
        <v>2018</v>
      </c>
      <c r="G45" s="64">
        <v>2019</v>
      </c>
      <c r="H45" s="64">
        <v>2020</v>
      </c>
      <c r="I45" s="64">
        <v>2021</v>
      </c>
      <c r="J45" s="64">
        <v>2022</v>
      </c>
      <c r="K45" s="64">
        <v>2023</v>
      </c>
      <c r="L45" s="64">
        <v>2024</v>
      </c>
      <c r="M45" s="64">
        <v>2025</v>
      </c>
      <c r="N45" s="64">
        <v>2026</v>
      </c>
      <c r="O45" s="64">
        <v>2027</v>
      </c>
      <c r="P45" s="64">
        <v>2028</v>
      </c>
      <c r="Q45" s="64">
        <v>2029</v>
      </c>
      <c r="R45" s="64">
        <v>2030</v>
      </c>
    </row>
    <row r="46" spans="2:18" x14ac:dyDescent="0.3">
      <c r="B46" s="54" t="s">
        <v>18</v>
      </c>
      <c r="C46" s="63">
        <v>331</v>
      </c>
      <c r="D46" s="63">
        <v>329</v>
      </c>
      <c r="E46" s="63">
        <v>321</v>
      </c>
      <c r="F46" s="63">
        <v>325</v>
      </c>
      <c r="G46" s="63">
        <v>322</v>
      </c>
      <c r="H46" s="63">
        <v>322</v>
      </c>
      <c r="I46" s="63">
        <v>322</v>
      </c>
      <c r="J46" s="63">
        <v>322</v>
      </c>
      <c r="K46" s="63">
        <v>314.12819952188408</v>
      </c>
      <c r="L46" s="63">
        <v>307</v>
      </c>
      <c r="M46" s="63">
        <v>298.95721002436852</v>
      </c>
      <c r="N46" s="63">
        <v>291.64872707776595</v>
      </c>
      <c r="O46" s="63">
        <v>284.51891158319251</v>
      </c>
      <c r="P46" s="63">
        <v>277.56339573153537</v>
      </c>
      <c r="Q46" s="63">
        <v>270.77791849170001</v>
      </c>
      <c r="R46" s="63">
        <v>264.15832300025221</v>
      </c>
    </row>
    <row r="47" spans="2:18" x14ac:dyDescent="0.3">
      <c r="B47" s="56" t="s">
        <v>19</v>
      </c>
      <c r="C47" s="63">
        <v>331</v>
      </c>
      <c r="D47" s="63">
        <v>329</v>
      </c>
      <c r="E47" s="63">
        <v>321</v>
      </c>
      <c r="F47" s="63">
        <v>325</v>
      </c>
      <c r="G47" s="63">
        <v>322</v>
      </c>
      <c r="H47" s="63">
        <v>322</v>
      </c>
      <c r="I47" s="63">
        <v>322</v>
      </c>
      <c r="J47" s="63">
        <v>322</v>
      </c>
      <c r="K47" s="63">
        <v>315.07053345136273</v>
      </c>
      <c r="L47" s="63">
        <v>308.29018959418102</v>
      </c>
      <c r="M47" s="63">
        <v>301.65575929583969</v>
      </c>
      <c r="N47" s="63">
        <v>295.164102484522</v>
      </c>
      <c r="O47" s="63">
        <v>288.81214666301571</v>
      </c>
      <c r="P47" s="63">
        <v>282.59688545450177</v>
      </c>
      <c r="Q47" s="63">
        <v>276.51537717963828</v>
      </c>
      <c r="R47" s="63">
        <v>270.56474346426523</v>
      </c>
    </row>
    <row r="48" spans="2:18" x14ac:dyDescent="0.3">
      <c r="B48" s="57" t="s">
        <v>20</v>
      </c>
      <c r="C48" s="63">
        <v>331</v>
      </c>
      <c r="D48" s="63">
        <v>329</v>
      </c>
      <c r="E48" s="63">
        <v>321</v>
      </c>
      <c r="F48" s="63">
        <v>325</v>
      </c>
      <c r="G48" s="63">
        <v>322</v>
      </c>
      <c r="H48" s="63">
        <v>322</v>
      </c>
      <c r="I48" s="63">
        <v>322</v>
      </c>
      <c r="J48" s="63">
        <v>322</v>
      </c>
      <c r="K48" s="63">
        <v>311.50137476800217</v>
      </c>
      <c r="L48" s="63">
        <v>302</v>
      </c>
      <c r="M48" s="63">
        <v>291.51986870938259</v>
      </c>
      <c r="N48" s="63">
        <v>282.0150306681993</v>
      </c>
      <c r="O48" s="63">
        <v>272.82009241734278</v>
      </c>
      <c r="P48" s="63">
        <v>263.92494985197413</v>
      </c>
      <c r="Q48" s="63">
        <v>256</v>
      </c>
      <c r="R48" s="63">
        <v>248</v>
      </c>
    </row>
    <row r="49" spans="2:18" x14ac:dyDescent="0.3">
      <c r="B49" s="58" t="s">
        <v>21</v>
      </c>
      <c r="C49" s="63">
        <v>331</v>
      </c>
      <c r="D49" s="63">
        <v>329</v>
      </c>
      <c r="E49" s="63">
        <v>321</v>
      </c>
      <c r="F49" s="63">
        <v>325</v>
      </c>
      <c r="G49" s="63">
        <v>322</v>
      </c>
      <c r="H49" s="63">
        <v>322</v>
      </c>
      <c r="I49" s="63">
        <v>322</v>
      </c>
      <c r="J49" s="63">
        <v>322</v>
      </c>
      <c r="K49" s="63">
        <v>320.10278369761261</v>
      </c>
      <c r="L49" s="63">
        <v>318.21674574832468</v>
      </c>
      <c r="M49" s="63">
        <v>316.34182028954706</v>
      </c>
      <c r="N49" s="63">
        <v>314.47794184675126</v>
      </c>
      <c r="O49" s="63">
        <v>312.62504533118323</v>
      </c>
      <c r="P49" s="63">
        <v>310.78306603759029</v>
      </c>
      <c r="Q49" s="63">
        <v>308.95193964196153</v>
      </c>
      <c r="R49" s="63">
        <v>307.13160219928159</v>
      </c>
    </row>
    <row r="50" spans="2:18" x14ac:dyDescent="0.3"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2:18" x14ac:dyDescent="0.3"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2:18" x14ac:dyDescent="0.3"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 x14ac:dyDescent="0.3"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 x14ac:dyDescent="0.3"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 x14ac:dyDescent="0.3"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</sheetData>
  <pageMargins left="0.7" right="0.7" top="0.75" bottom="0.75" header="0.3" footer="0.3"/>
  <pageSetup paperSize="9" orientation="portrait" horizontalDpi="4294967293" verticalDpi="0" r:id="rId1"/>
  <headerFooter>
    <oddFooter>&amp;L&amp;1#&amp;"Calibri"&amp;10&amp;K317100Classification GRTgaz : Public [ ] Interne [X] Restreint [ ] Secret [ 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TERRITOIRES</vt:lpstr>
      <vt:lpstr>ALTERNATIVE INTERNATIONALE</vt:lpstr>
      <vt:lpstr>NATIONAL gaz haut</vt:lpstr>
      <vt:lpstr>NATIONAL gaz bas</vt:lpstr>
      <vt:lpstr>Demande de pointe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2021-07-27T10:21:08Z</dcterms:created>
  <dcterms:modified xsi:type="dcterms:W3CDTF">2021-07-27T10:25:57Z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d972bf-56dc-4dac-ab09-6f58e6bc3c6d_Enabled">
    <vt:lpwstr>true</vt:lpwstr>
  </property>
  <property fmtid="{D5CDD505-2E9C-101B-9397-08002B2CF9AE}" pid="3" name="MSIP_Label_55d972bf-56dc-4dac-ab09-6f58e6bc3c6d_SetDate">
    <vt:lpwstr>2021-07-27T10:21:29Z</vt:lpwstr>
  </property>
  <property fmtid="{D5CDD505-2E9C-101B-9397-08002B2CF9AE}" pid="4" name="MSIP_Label_55d972bf-56dc-4dac-ab09-6f58e6bc3c6d_Method">
    <vt:lpwstr>Privileged</vt:lpwstr>
  </property>
  <property fmtid="{D5CDD505-2E9C-101B-9397-08002B2CF9AE}" pid="5" name="MSIP_Label_55d972bf-56dc-4dac-ab09-6f58e6bc3c6d_Name">
    <vt:lpwstr>55d972bf-56dc-4dac-ab09-6f58e6bc3c6d</vt:lpwstr>
  </property>
  <property fmtid="{D5CDD505-2E9C-101B-9397-08002B2CF9AE}" pid="6" name="MSIP_Label_55d972bf-56dc-4dac-ab09-6f58e6bc3c6d_SiteId">
    <vt:lpwstr>081c4a9c-ea86-468c-9b4c-30d99d63df76</vt:lpwstr>
  </property>
  <property fmtid="{D5CDD505-2E9C-101B-9397-08002B2CF9AE}" pid="7" name="MSIP_Label_55d972bf-56dc-4dac-ab09-6f58e6bc3c6d_ActionId">
    <vt:lpwstr>2986ce4a-2f0d-4e59-b6b8-77e193986301</vt:lpwstr>
  </property>
  <property fmtid="{D5CDD505-2E9C-101B-9397-08002B2CF9AE}" pid="8" name="MSIP_Label_55d972bf-56dc-4dac-ab09-6f58e6bc3c6d_ContentBits">
    <vt:lpwstr>0</vt:lpwstr>
  </property>
</Properties>
</file>